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<sst xmlns="http://schemas.openxmlformats.org/spreadsheetml/2006/main" count="89" uniqueCount="88">
  <si>
    <t>ТАБЛА · Путевой лист на личный автомобиль сотрудника · версия 1.0 от 10.08.2026</t>
  </si>
  <si>
    <t>Жёлтые ячейки — ваши. Пробег за месяц и сумма к выплате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</si>
  <si>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</si>
  <si>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</si>
  <si>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</si>
  <si>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</si>
  <si>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</si>
  <si>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07:00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</si>
  <si>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</si>
  <si>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</si>
  <si>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</si>
  <si>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</si>
  <si>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</si>
  <si>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</si>
  <si>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</si>
  <si>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</si>
  <si>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</si>
  <si>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</si>
  <si>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</si>
  <si>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</si>
  <si>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</si>
  <si>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</si>
  <si>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</si>
  <si>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</si>
  <si>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</si>
  <si>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легковой автомобиль сотрудника</t>
  </si>
  <si>
    <t>Марка и модель</t>
  </si>
  <si>
    <t>Kia Rio</t>
  </si>
  <si>
    <t>Регистрационный номер</t>
  </si>
  <si>
    <t>О555ТТ71</t>
  </si>
  <si>
    <t>Собственник автомобиля</t>
  </si>
  <si>
    <t>Петров Пётр Петрович</t>
  </si>
  <si>
    <t>Реквизиты соглашения об использовании</t>
  </si>
  <si>
    <t>от 01.08.2026 № 4</t>
  </si>
  <si>
    <t>4. ВОДИТЕЛЬ</t>
  </si>
  <si>
    <t>Фамилия, имя, отчество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</si>
  <si>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</si>
  <si>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</si>
  <si>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</si>
  <si>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</si>
  <si>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</si>
  <si>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24.08.2026 06:50</t>
  </si>
  <si>
    <t>Послерейсовый медосмотр (дата, время)</t>
  </si>
  <si>
    <t>—</t>
  </si>
  <si>
    <t>5. ВИД ПЕРЕВОЗКИ</t>
  </si>
  <si>
    <t>Вид перевозки</t>
  </si>
  <si>
    <t>перевозка для собственных нужд</t>
  </si>
  <si>
    <t>6. ВИД СООБЩЕНИЯ</t>
  </si>
  <si>
    <t>Вид сообщения</t>
  </si>
  <si>
    <t>городское</t>
  </si>
  <si>
    <t>СЛУЖЕБНЫЕ ПОЕЗДКИ ЗА МЕСЯЦ</t>
  </si>
  <si>
    <t>Дата</t>
  </si>
  <si>
    <t>Маршрут</t>
  </si>
  <si>
    <t>Цель поездки</t>
  </si>
  <si>
    <t>Пробег, км</t>
  </si>
  <si>
    <t>03.08.2026</t>
  </si>
  <si>
    <t>офис — склад — офис</t>
  </si>
  <si>
    <t>получение материалов</t>
  </si>
  <si>
    <t>07.08.2026</t>
  </si>
  <si>
    <t>офис — Калуга</t>
  </si>
  <si>
    <t>встреча с заказчиком</t>
  </si>
  <si>
    <t>12.08.2026</t>
  </si>
  <si>
    <t>офис — Ясногорск — офис</t>
  </si>
  <si>
    <t>монтаж у клиента</t>
  </si>
  <si>
    <t>18.08.2026</t>
  </si>
  <si>
    <t>офис — налоговая — банк</t>
  </si>
  <si>
    <t>сдача документов</t>
  </si>
  <si>
    <t>25.08.2026</t>
  </si>
  <si>
    <t>офис — поставщик — офис</t>
  </si>
  <si>
    <t>закупка</t>
  </si>
  <si>
    <t>РАСЧЁТ: ГСМ И КОМПЕНСАЦИЯ</t>
  </si>
  <si>
    <t>Служебный пробег за месяц, км</t>
  </si>
  <si>
    <t>Норма расхода, л на 100 км</t>
  </si>
  <si>
    <t>Израсходовано топлива, л</t>
  </si>
  <si>
    <t>Цена литра по чекам, ₽</t>
  </si>
  <si>
    <t>Стоимость ГСМ, ₽</t>
  </si>
  <si>
    <t>Компенсация по соглашению, ₽</t>
  </si>
  <si>
    <t>К выплате за месяц, ₽</t>
  </si>
  <si>
    <t>Состав сведений — приказ Минтранса России от 28.09.2022 № 390 в редакции от 05.05.2023 (применяется с 01.09.2023). Шесть групп: срок действия; лицо, оформившее лист; транспортное средство; водитель; вид перевозки; вид сообщения.</t>
  </si>
  <si>
    <t>Унифицированная форма НЕ обязательна: с 2013 года форму первичного документа утверждает руководитель — Федеральный закон от 06.12.2011 № 402-ФЗ. Типовые формы Госкомстата можно брать за основу,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</si>
  <si>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проводил, своей подписью.</t>
  </si>
  <si>
    <t>Норма расхода топлива в файл не зашита: её ставит владелец транспорта своим приказом. Число в жёлтой ячейке — пример, а не норматив.</t>
  </si>
  <si>
    <t>Если показания при возврате меньше, чем при выезде, вместо числа появится «проверьте одометр», а расход и остаток останутся пустыми: лист с опечаткой не уйдёт в бухгалтерию.</t>
  </si>
  <si>
    <t>Приказ № 390 действует до 1 марта 2029 года — дата прописана в нём самом. К этому сроку форму придётся сверить с тем, что придёт на замену.</t>
  </si>
  <si>
    <t>Это месячный лист, а не сменный: личную машину в служебных поездках учитывают за месяц, и приказ № 390 это допускает — срок действия листа может быть больше одного дня.</t>
  </si>
  <si>
    <t>Размер компенсации и порядок возмещения расходов определяются письменным соглашением работника и работодателя — статья 188 Трудового кодекса. Файл ничего не нормирует: он складывает то, о чём вы договорились, со стоимостью топлива по чекам.</t>
  </si>
  <si>
    <t>Как эта сумма облагается налогами и в каком размере попадает в расходы — вопрос налоговый, и на этой странице мы его не решаем: нормы не выписаны, а придумывать числа нельзя.</t>
  </si>
  <si>
    <t>Пустые строки поездок ничего не ломают: сумма считает только заполненные.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</si>
</sst>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164" fontId="7" fillId="2" borderId="1" xfId="0" applyNumberFormat="1" applyFont="1" applyFill="1" applyBorder="1" applyAlignment="1" applyProtection="1">
      <alignment horizontal="right" vertical="center"/>
      <protection locked="0"/>
    </xf>
    <xf numFmtId="164" fontId="10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26.7109375" customWidth="1"/>
    <col min="4" max="4" width="20.7109375" customWidth="1"/>
    <col min="5" max="5" width="16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  <c r="G5" s="5" t="s">
        <v>78</v>
      </c>
    </row>
    <row r="6" spans="2:16">
      <c r="B6" s="6" t="s">
        <v>6</v>
      </c>
      <c r="C6" s="7" t="s">
        <v>7</v>
      </c>
    </row>
    <row r="7" spans="2:16">
      <c r="B7" s="6" t="s">
        <v>8</v>
      </c>
      <c r="C7" s="7" t="s">
        <v>9</v>
      </c>
    </row>
    <row r="8" spans="2:16">
      <c r="B8" s="6" t="s">
        <v>10</v>
      </c>
      <c r="C8" s="7" t="s">
        <v>11</v>
      </c>
    </row>
    <row r="10" spans="2:16">
      <c r="B10" s="4" t="s">
        <v>12</v>
      </c>
    </row>
    <row r="11" spans="2:16">
      <c r="B11" s="6" t="s">
        <v>13</v>
      </c>
      <c r="C11" s="7" t="s">
        <v>14</v>
      </c>
      <c r="G11" s="5" t="s">
        <v>79</v>
      </c>
    </row>
    <row r="12" spans="2:16">
      <c r="B12" s="6" t="s">
        <v>15</v>
      </c>
      <c r="C12" s="7" t="s">
        <v>16</v>
      </c>
    </row>
    <row r="13" spans="2:16">
      <c r="B13" s="6" t="s">
        <v>17</v>
      </c>
      <c r="C13" s="7" t="s">
        <v>18</v>
      </c>
    </row>
    <row r="14" spans="2:16">
      <c r="B14" s="6" t="s">
        <v>19</v>
      </c>
      <c r="C14" s="7" t="s">
        <v>20</v>
      </c>
    </row>
    <row r="15" spans="2:16">
      <c r="B15" s="6" t="s">
        <v>21</v>
      </c>
      <c r="C15" s="7" t="s">
        <v>22</v>
      </c>
    </row>
    <row r="17" spans="2:7">
      <c r="B17" s="4" t="s">
        <v>23</v>
      </c>
      <c r="G17" s="5" t="s">
        <v>80</v>
      </c>
    </row>
    <row r="18" spans="2:7">
      <c r="B18" s="6" t="s">
        <v>24</v>
      </c>
      <c r="C18" s="7" t="s">
        <v>25</v>
      </c>
    </row>
    <row r="19" spans="2:7">
      <c r="B19" s="6" t="s">
        <v>26</v>
      </c>
      <c r="C19" s="7" t="s">
        <v>27</v>
      </c>
    </row>
    <row r="20" spans="2:7">
      <c r="B20" s="6" t="s">
        <v>28</v>
      </c>
      <c r="C20" s="7" t="s">
        <v>29</v>
      </c>
    </row>
    <row r="21" spans="2:7">
      <c r="B21" s="6" t="s">
        <v>30</v>
      </c>
      <c r="C21" s="7" t="s">
        <v>31</v>
      </c>
    </row>
    <row r="22" spans="2:7">
      <c r="B22" s="6" t="s">
        <v>32</v>
      </c>
      <c r="C22" s="7" t="s">
        <v>33</v>
      </c>
    </row>
    <row r="23" spans="2:7">
      <c r="G23" s="5" t="s">
        <v>81</v>
      </c>
    </row>
    <row r="24" spans="2:7">
      <c r="B24" s="4" t="s">
        <v>34</v>
      </c>
    </row>
    <row r="25" spans="2:7">
      <c r="B25" s="6" t="s">
        <v>35</v>
      </c>
      <c r="C25" s="7" t="s">
        <v>31</v>
      </c>
    </row>
    <row r="26" spans="2:7">
      <c r="B26" s="6" t="s">
        <v>36</v>
      </c>
      <c r="C26" s="7" t="s">
        <v>37</v>
      </c>
    </row>
    <row r="27" spans="2:7">
      <c r="B27" s="6" t="s">
        <v>38</v>
      </c>
      <c r="C27" s="7" t="s">
        <v>39</v>
      </c>
      <c r="G27" s="5" t="s">
        <v>82</v>
      </c>
    </row>
    <row r="28" spans="2:7">
      <c r="B28" s="6" t="s">
        <v>40</v>
      </c>
      <c r="C28" s="7" t="s">
        <v>41</v>
      </c>
    </row>
    <row r="29" spans="2:7">
      <c r="B29" s="6" t="s">
        <v>42</v>
      </c>
      <c r="C29" s="7" t="s">
        <v>43</v>
      </c>
    </row>
    <row r="31" spans="2:7">
      <c r="B31" s="4" t="s">
        <v>44</v>
      </c>
      <c r="G31" s="5" t="s">
        <v>83</v>
      </c>
    </row>
    <row r="32" spans="2:7">
      <c r="B32" s="6" t="s">
        <v>45</v>
      </c>
      <c r="C32" s="7" t="s">
        <v>46</v>
      </c>
    </row>
    <row r="34" spans="2:5">
      <c r="B34" s="4" t="s">
        <v>47</v>
      </c>
    </row>
    <row r="35" spans="2:5">
      <c r="B35" s="6" t="s">
        <v>48</v>
      </c>
      <c r="C35" s="7" t="s">
        <v>49</v>
      </c>
    </row>
    <row r="37" spans="2:5">
      <c r="B37" s="4" t="s">
        <v>50</v>
      </c>
    </row>
    <row r="38" spans="2:5">
      <c r="B38" s="8" t="s">
        <v>51</v>
      </c>
      <c r="C38" s="8" t="s">
        <v>52</v>
      </c>
      <c r="D38" s="8" t="s">
        <v>53</v>
      </c>
      <c r="E38" s="8" t="s">
        <v>54</v>
      </c>
    </row>
    <row r="39" spans="2:5">
      <c r="B39" s="7" t="s">
        <v>55</v>
      </c>
      <c r="C39" s="7" t="s">
        <v>56</v>
      </c>
      <c r="D39" s="7" t="s">
        <v>57</v>
      </c>
      <c r="E39" s="9">
        <v>120</v>
      </c>
    </row>
    <row r="40" spans="2:5">
      <c r="B40" s="7" t="s">
        <v>58</v>
      </c>
      <c r="C40" s="7" t="s">
        <v>59</v>
      </c>
      <c r="D40" s="7" t="s">
        <v>60</v>
      </c>
      <c r="E40" s="9">
        <v>95</v>
      </c>
    </row>
    <row r="41" spans="2:5">
      <c r="B41" s="7" t="s">
        <v>61</v>
      </c>
      <c r="C41" s="7" t="s">
        <v>62</v>
      </c>
      <c r="D41" s="7" t="s">
        <v>63</v>
      </c>
      <c r="E41" s="9">
        <v>210</v>
      </c>
    </row>
    <row r="42" spans="2:5">
      <c r="B42" s="7" t="s">
        <v>64</v>
      </c>
      <c r="C42" s="7" t="s">
        <v>65</v>
      </c>
      <c r="D42" s="7" t="s">
        <v>66</v>
      </c>
      <c r="E42" s="9">
        <v>64</v>
      </c>
    </row>
    <row r="43" spans="2:5">
      <c r="B43" s="7" t="s">
        <v>67</v>
      </c>
      <c r="C43" s="7" t="s">
        <v>68</v>
      </c>
      <c r="D43" s="7" t="s">
        <v>69</v>
      </c>
      <c r="E43" s="9">
        <v>151</v>
      </c>
    </row>
    <row r="44" spans="2:5">
      <c r="B44" s="7"/>
      <c r="C44" s="7"/>
      <c r="D44" s="7"/>
      <c r="E44" s="9"/>
    </row>
    <row r="45" spans="2:5">
      <c r="B45" s="7"/>
      <c r="C45" s="7"/>
      <c r="D45" s="7"/>
      <c r="E45" s="9"/>
    </row>
    <row r="46" spans="2:5">
      <c r="B46" s="7"/>
      <c r="C46" s="7"/>
      <c r="D46" s="7"/>
      <c r="E46" s="9"/>
    </row>
    <row r="47" spans="2:5">
      <c r="B47" s="7"/>
      <c r="C47" s="7"/>
      <c r="D47" s="7"/>
      <c r="E47" s="9"/>
    </row>
    <row r="48" spans="2:5">
      <c r="B48" s="7"/>
      <c r="C48" s="7"/>
      <c r="D48" s="7"/>
      <c r="E48" s="9"/>
    </row>
    <row r="49" spans="2:7">
      <c r="B49" s="7"/>
      <c r="C49" s="7"/>
      <c r="D49" s="7"/>
      <c r="E49" s="9"/>
    </row>
    <row r="50" spans="2:7">
      <c r="B50" s="7"/>
      <c r="C50" s="7"/>
      <c r="D50" s="7"/>
      <c r="E50" s="9"/>
    </row>
    <row r="52" spans="2:7">
      <c r="B52" s="4" t="s">
        <v>70</v>
      </c>
    </row>
    <row r="53" spans="2:7">
      <c r="B53" s="6" t="s">
        <v>71</v>
      </c>
      <c r="C53" s="10">
        <f>SUM($E$39:$E$50)</f>
        <v>0</v>
      </c>
    </row>
    <row r="54" spans="2:7">
      <c r="B54" s="6" t="s">
        <v>72</v>
      </c>
      <c r="C54" s="9">
        <v>7.8</v>
      </c>
    </row>
    <row r="55" spans="2:7">
      <c r="B55" s="6" t="s">
        <v>73</v>
      </c>
      <c r="C55" s="11">
        <f>IF(ISNUMBER($C$53),ROUND($C$53*$C$54/100,2),"")</f>
        <v>0</v>
      </c>
    </row>
    <row r="56" spans="2:7">
      <c r="B56" s="6" t="s">
        <v>74</v>
      </c>
      <c r="C56" s="12">
        <v>62.4</v>
      </c>
    </row>
    <row r="57" spans="2:7">
      <c r="B57" s="6" t="s">
        <v>75</v>
      </c>
      <c r="C57" s="11">
        <f>IF(ISNUMBER($C$55),ROUND($C$55*$C$56,2),"")</f>
        <v>0</v>
      </c>
    </row>
    <row r="58" spans="2:7">
      <c r="B58" s="6" t="s">
        <v>76</v>
      </c>
      <c r="C58" s="12">
        <v>3000</v>
      </c>
    </row>
    <row r="59" spans="2:7">
      <c r="B59" s="6" t="s">
        <v>77</v>
      </c>
      <c r="C59" s="13">
        <f>IF(ISNUMBER($C$57),ROUND($C$57+$C$58,2),"")</f>
        <v>0</v>
      </c>
    </row>
    <row r="63" spans="2:7">
      <c r="G63" s="5" t="s">
        <v>84</v>
      </c>
    </row>
    <row r="69" spans="7:7">
      <c r="G69" s="5" t="s">
        <v>85</v>
      </c>
    </row>
    <row r="75" spans="7:7">
      <c r="G75" s="5" t="s">
        <v>86</v>
      </c>
    </row>
    <row r="81" spans="7:7">
      <c r="G81" s="5" t="s">
        <v>87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2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35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на личный автомобиль сотрудника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