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оиск" sheetId="1" r:id="rId1"/>
  </sheets>
  <calcPr calcId="124519" fullCalcOnLoad="1"/>
</workbook>
</file>

<file path=xl/sharedStrings.xml><?xml version="1.0" encoding="utf-8"?>
<sst xmlns="http://schemas.openxmlformats.org/spreadsheetml/2006/main" count="35" uniqueCount="32">
  <si>
    <t>ТАБЛА · ПОИСК и НАЙТИ: разбор строки · версия 1.0 от 10.08.2026</t>
  </si>
  <si>
    <t>Заполняйте только жёлтые ячейки.</t>
  </si>
  <si>
    <t>Разборы Excel:</t>
  </si>
  <si>
    <t>Telegram</t>
  </si>
  <si>
    <t>MAX</t>
  </si>
  <si>
    <t>Артикул</t>
  </si>
  <si>
    <t>Наименование</t>
  </si>
  <si>
    <t>Город</t>
  </si>
  <si>
    <t>TK-1043/КР</t>
  </si>
  <si>
    <t>Кресло Ergo, чёрное</t>
  </si>
  <si>
    <t>Москва</t>
  </si>
  <si>
    <t>TK-1044/СТ</t>
  </si>
  <si>
    <t>Стол Loft, дуб</t>
  </si>
  <si>
    <t>Питер</t>
  </si>
  <si>
    <t>MB-2201/ПЛ</t>
  </si>
  <si>
    <t>Полка Nord, белая</t>
  </si>
  <si>
    <t>MB-2202/ШК</t>
  </si>
  <si>
    <t>Шкаф Kvadrat, венге</t>
  </si>
  <si>
    <t>Казань</t>
  </si>
  <si>
    <t>SV-3310/ЛМ</t>
  </si>
  <si>
    <t>Лампа Lumo, матовая</t>
  </si>
  <si>
    <t>SV-3311/ЛМ</t>
  </si>
  <si>
    <t>Лампа Lumo, глянец</t>
  </si>
  <si>
    <t>ПРИМЕРЫ</t>
  </si>
  <si>
    <t>ПОИСК: позиция косой черты в артикуле</t>
  </si>
  <si>
    <t>всё до косой черты — сам артикул</t>
  </si>
  <si>
    <t>всё после — код цвета</t>
  </si>
  <si>
    <t>содержит ли текст слово; ПОИСК не различает регистр</t>
  </si>
  <si>
    <t>НАЙТИ различает регистр: «лампа» уже не совпадёт</t>
  </si>
  <si>
    <t>ПОИСК понимает подстановочные знаки, НАЙТИ — нет</t>
  </si>
  <si>
    <t>нет вхождения — #ЗНАЧ!, поэтому ЕСЛИОШИБКА</t>
  </si>
  <si>
    <t>сколько слов в наименовании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</si>
</sst>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showGridLines="0" tabSelected="1" workbookViewId="0"/>
  </sheetViews>
  <sheetFormatPr defaultRowHeight="15"/>
  <cols>
    <col min="1" max="1" width="3.7109375" customWidth="1"/>
    <col min="2" max="2" width="16.7109375" customWidth="1"/>
    <col min="3" max="3" width="26.7109375" customWidth="1"/>
    <col min="4" max="4" width="12.7109375" customWidth="1"/>
    <col min="5" max="5" width="3.7109375" customWidth="1"/>
    <col min="6" max="6" width="44.7109375" customWidth="1"/>
    <col min="7" max="7" width="22.7109375" customWidth="1"/>
    <col min="8" max="8" width="4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F3" s="4" t="s">
        <v>23</v>
      </c>
    </row>
    <row r="4" spans="2:16" ht="22" customHeight="1">
      <c r="B4" s="5" t="s">
        <v>5</v>
      </c>
      <c r="C4" s="5" t="s">
        <v>6</v>
      </c>
      <c r="D4" s="5" t="s">
        <v>7</v>
      </c>
    </row>
    <row r="5" spans="2:16">
      <c r="B5" s="6" t="s">
        <v>8</v>
      </c>
      <c r="C5" s="6" t="s">
        <v>9</v>
      </c>
      <c r="D5" s="7" t="s">
        <v>10</v>
      </c>
      <c r="F5" s="8">
        <f>SEARCH("/",B5)</f>
        <v>0</v>
      </c>
      <c r="H5" s="9" t="s">
        <v>24</v>
      </c>
    </row>
    <row r="6" spans="2:16">
      <c r="B6" s="6" t="s">
        <v>11</v>
      </c>
      <c r="C6" s="6" t="s">
        <v>12</v>
      </c>
      <c r="D6" s="7" t="s">
        <v>13</v>
      </c>
      <c r="F6" s="8">
        <f>LEFT(B5,SEARCH("/",B5)-1)</f>
        <v>0</v>
      </c>
      <c r="H6" s="9" t="s">
        <v>25</v>
      </c>
    </row>
    <row r="7" spans="2:16">
      <c r="B7" s="6" t="s">
        <v>14</v>
      </c>
      <c r="C7" s="6" t="s">
        <v>15</v>
      </c>
      <c r="D7" s="7" t="s">
        <v>10</v>
      </c>
      <c r="F7" s="8">
        <f>MID(B5,SEARCH("/",B5)+1,20)</f>
        <v>0</v>
      </c>
      <c r="H7" s="9" t="s">
        <v>26</v>
      </c>
    </row>
    <row r="8" spans="2:16">
      <c r="B8" s="6" t="s">
        <v>16</v>
      </c>
      <c r="C8" s="6" t="s">
        <v>17</v>
      </c>
      <c r="D8" s="7" t="s">
        <v>18</v>
      </c>
      <c r="F8" s="8">
        <f>IF(ISNUMBER(SEARCH("лампа",C5)),"да","нет")</f>
        <v>0</v>
      </c>
      <c r="H8" s="9" t="s">
        <v>27</v>
      </c>
    </row>
    <row r="9" spans="2:16">
      <c r="B9" s="6" t="s">
        <v>19</v>
      </c>
      <c r="C9" s="6" t="s">
        <v>20</v>
      </c>
      <c r="D9" s="7" t="s">
        <v>10</v>
      </c>
      <c r="F9" s="8">
        <f>IF(ISNUMBER(FIND("Лампа",C5)),"да","нет")</f>
        <v>0</v>
      </c>
      <c r="H9" s="9" t="s">
        <v>28</v>
      </c>
    </row>
    <row r="10" spans="2:16">
      <c r="B10" s="6" t="s">
        <v>21</v>
      </c>
      <c r="C10" s="6" t="s">
        <v>22</v>
      </c>
      <c r="D10" s="7" t="s">
        <v>13</v>
      </c>
      <c r="F10" s="8">
        <f>SEARCH("?о",C5)</f>
        <v>0</v>
      </c>
      <c r="H10" s="9" t="s">
        <v>29</v>
      </c>
    </row>
    <row r="11" spans="2:16">
      <c r="F11" s="8">
        <f>IFERROR(SEARCH("шкаф",C5),0)</f>
        <v>0</v>
      </c>
      <c r="H11" s="9" t="s">
        <v>30</v>
      </c>
    </row>
    <row r="12" spans="2:16">
      <c r="F12" s="8">
        <f>LEN(C5)-LEN(SUBSTITUTE(C5," ",""))+1</f>
        <v>0</v>
      </c>
      <c r="H12" s="9" t="s">
        <v>31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Поиск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ПОИСК и НАЙТИ: разбор строки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2026-08-15T10:01:19Z</dcterms:created>
  <dcterms:modified xsi:type="dcterms:W3CDTF">2026-08-15T10:01:19Z</dcterms:modified>
  <cp:category>Функции</cp:category>
</cp:coreProperties>
</file>