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Ипотека" sheetId="1" r:id="rId1"/>
    <sheet name="Данные" sheetId="2" r:id="rId2"/>
  </sheets>
  <calcPr calcId="124519" fullCalcOnLoad="1"/>
</workbook>
</file>

<file path=xl/sharedStrings.xml><?xml version="1.0" encoding="utf-8"?>
<sst xmlns="http://schemas.openxmlformats.org/spreadsheetml/2006/main" count="49" uniqueCount="45">
  <si>
    <t>ТАБЛА · Ипотека: платёж, переплата, вычет · версия 1.0 от 10.08.2026</t>
  </si>
  <si>
    <t>Заполняйте только жёлтые ячейки.</t>
  </si>
  <si>
    <t>Разборы Excel:</t>
  </si>
  <si>
    <t>Telegram</t>
  </si>
  <si>
    <t>MAX</t>
  </si>
  <si>
    <t>Стоимость жилья, ₽</t>
  </si>
  <si>
    <t>Первоначальный взнос, %</t>
  </si>
  <si>
    <t>Ставка, % годовых</t>
  </si>
  <si>
    <t>Срок, лет (до 30)</t>
  </si>
  <si>
    <t>Маткапитал и разовая досрочка, ₽</t>
  </si>
  <si>
    <t>Страховка, ₽ в год</t>
  </si>
  <si>
    <t>Кредит (стоимость − взнос)</t>
  </si>
  <si>
    <t>Ежемесячный платёж</t>
  </si>
  <si>
    <t>Переплата по процентам</t>
  </si>
  <si>
    <t>Страховка за весь срок</t>
  </si>
  <si>
    <t>Вычет с покупки (13 %)</t>
  </si>
  <si>
    <t>Вычет с процентов (13 %)</t>
  </si>
  <si>
    <t>Полная стоимость (цена+проценты+страховка)</t>
  </si>
  <si>
    <t>Фактический срок, месяцев</t>
  </si>
  <si>
    <t>№</t>
  </si>
  <si>
    <t>Платёж</t>
  </si>
  <si>
    <t>Проценты</t>
  </si>
  <si>
    <t>Тело</t>
  </si>
  <si>
    <t>Досрочно</t>
  </si>
  <si>
    <t>Остаток</t>
  </si>
  <si>
    <t>Маткапитал вносится в первый месяц и сокращает срок. Ставку программы смотрите на листе «Данные».</t>
  </si>
  <si>
    <t>ТАБЛА · Госпрограммы и вычеты · версия 1.0 от 10.08.2026</t>
  </si>
  <si>
    <t>Справочный лист. Не редактировать.</t>
  </si>
  <si>
    <t>Программа</t>
  </si>
  <si>
    <t>Ставка, %</t>
  </si>
  <si>
    <t>Предельная сумма</t>
  </si>
  <si>
    <t>Взнос, %</t>
  </si>
  <si>
    <t>Основание</t>
  </si>
  <si>
    <t>Семейная ипотека</t>
  </si>
  <si>
    <t>12 млн (Мск/МО/СПб/ЛО), 6 млн (ост.)</t>
  </si>
  <si>
    <t>постановление Правительства РФ от 30.12.2017 № 1711; с 01.02.2026 действует правило «одна семья — одна льготная ипотека»</t>
  </si>
  <si>
    <t>IT-ипотека</t>
  </si>
  <si>
    <t>9 млн</t>
  </si>
  <si>
    <t>постановление Правительства РФ от 30.04.2022 № 805</t>
  </si>
  <si>
    <t>Дальневосточная и арктическая</t>
  </si>
  <si>
    <t>6 млн</t>
  </si>
  <si>
    <t>постановление Правительства РФ от 07.12.2019 № 1609; 9 млн ₽ — для жилья площадью более 60 м²</t>
  </si>
  <si>
    <t>Сельская ипотека</t>
  </si>
  <si>
    <t>постановление Правительства РФ от 30.11.2019 № 1567; ставка от 0,1 до 3 % (в справочнике предельная 3 %); дату окончания программы в официальном тексте не подтвердил — поле пустое</t>
  </si>
  <si>
    <t>Вычеты: пп. 1 п. 3 ст. 220 НК РФ (2 000 000 ₽ на приобретение) и п. 4 ст. 220 НК РФ (3 000 000 ₽ по процентам); вычет по процентам — только по одному объекту. Досрочное погашение: полный досрочный возврат без предварительного уведомления — в течение 14 календарных дней с даты получения кредита (для целевых кредитов — 30 дней); в остальных случаях — уведомление кредитора не менее чем за 30 дней, договором срок может быть сокращён; проценты уплачиваются только за фактический срок пользования, по день возврата включительно; комиссия за досрочное погашение законом не допускается; кредитор в течение 5 календарных дней после уведомления обязан представить расчёт Данные проверены 2026-08-13.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</si>
</sst>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#,##0.##"/>
  </numFmts>
  <fonts count="11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E5A3C"/>
      <name val="Calibri"/>
      <family val="2"/>
      <scheme val="minor"/>
    </font>
    <font>
      <b/>
      <sz val="12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8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  <fill>
      <patternFill patternType="solid">
        <fgColor rgb="FF0E5A3C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64" fontId="6" fillId="3" borderId="2" xfId="0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vertical="top" wrapText="1"/>
    </xf>
    <xf numFmtId="0" fontId="9" fillId="4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79"/>
  <sheetViews>
    <sheetView showGridLines="0" tabSelected="1" workbookViewId="0">
      <pane ySplit="19" topLeftCell="A20" activePane="bottomLeft" state="frozen"/>
      <selection pane="bottomLeft"/>
    </sheetView>
  </sheetViews>
  <sheetFormatPr defaultRowHeight="15"/>
  <cols>
    <col min="1" max="1" width="3.7109375" customWidth="1"/>
    <col min="2" max="2" width="32.7109375" customWidth="1"/>
    <col min="3" max="3" width="16.7109375" customWidth="1"/>
    <col min="4" max="4" width="3.7109375" customWidth="1"/>
    <col min="5" max="5" width="7.7109375" customWidth="1"/>
    <col min="6" max="10" width="14.7109375" customWidth="1"/>
    <col min="12" max="12" width="0" hidden="1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>
        <v>8000000</v>
      </c>
    </row>
    <row r="5" spans="2:16">
      <c r="B5" s="4" t="s">
        <v>6</v>
      </c>
      <c r="C5" s="6">
        <v>20</v>
      </c>
    </row>
    <row r="6" spans="2:16">
      <c r="B6" s="4" t="s">
        <v>7</v>
      </c>
      <c r="C6" s="6">
        <v>18</v>
      </c>
    </row>
    <row r="7" spans="2:16">
      <c r="B7" s="4" t="s">
        <v>8</v>
      </c>
      <c r="C7" s="6">
        <v>20</v>
      </c>
    </row>
    <row r="8" spans="2:16">
      <c r="B8" s="4" t="s">
        <v>9</v>
      </c>
      <c r="C8" s="5">
        <v>0</v>
      </c>
    </row>
    <row r="9" spans="2:16">
      <c r="B9" s="4" t="s">
        <v>10</v>
      </c>
      <c r="C9" s="5">
        <v>0</v>
      </c>
    </row>
    <row r="11" spans="2:16">
      <c r="B11" s="4" t="s">
        <v>11</v>
      </c>
      <c r="C11" s="7">
        <f>ROUND(C4*(1-C5/100),2)</f>
        <v>0</v>
      </c>
    </row>
    <row r="12" spans="2:16">
      <c r="B12" s="4" t="s">
        <v>12</v>
      </c>
      <c r="C12" s="8">
        <f>IF(C6=0,ROUND(C11/(C7*12),2),ROUNDUP(-PMT(C6/12/100,C7*12,C11),2))</f>
        <v>0</v>
      </c>
    </row>
    <row r="13" spans="2:16">
      <c r="B13" s="4" t="s">
        <v>13</v>
      </c>
      <c r="C13" s="7">
        <f>SUM(G20:G379)</f>
        <v>0</v>
      </c>
    </row>
    <row r="14" spans="2:16">
      <c r="B14" s="4" t="s">
        <v>14</v>
      </c>
      <c r="C14" s="9">
        <f>C9*ROUNDUP(C18/12,0)</f>
        <v>0</v>
      </c>
    </row>
    <row r="15" spans="2:16">
      <c r="B15" s="4" t="s">
        <v>15</v>
      </c>
      <c r="C15" s="9">
        <f>ROUND(0.13*MIN(C4,2000000),2)</f>
        <v>0</v>
      </c>
    </row>
    <row r="16" spans="2:16">
      <c r="B16" s="4" t="s">
        <v>16</v>
      </c>
      <c r="C16" s="9">
        <f>ROUND(0.13*MIN(C13,3000000),2)</f>
        <v>0</v>
      </c>
    </row>
    <row r="17" spans="2:10">
      <c r="B17" s="4" t="s">
        <v>17</v>
      </c>
      <c r="C17" s="7">
        <f>C4+C13+C14</f>
        <v>0</v>
      </c>
      <c r="E17" s="10" t="s">
        <v>25</v>
      </c>
    </row>
    <row r="18" spans="2:10">
      <c r="B18" s="4" t="s">
        <v>18</v>
      </c>
      <c r="C18" s="8">
        <f>COUNTIF(E20:E379,"&gt;0")</f>
        <v>0</v>
      </c>
    </row>
    <row r="19" spans="2:10" ht="22" customHeight="1">
      <c r="E19" s="11" t="s">
        <v>19</v>
      </c>
      <c r="F19" s="11" t="s">
        <v>20</v>
      </c>
      <c r="G19" s="11" t="s">
        <v>21</v>
      </c>
      <c r="H19" s="11" t="s">
        <v>22</v>
      </c>
      <c r="I19" s="11" t="s">
        <v>23</v>
      </c>
      <c r="J19" s="11" t="s">
        <v>24</v>
      </c>
    </row>
    <row r="20" spans="2:10">
      <c r="E20" s="12">
        <f>IF(IF(ROW()=20,$C$11,$J19)&lt;=0,"",ROW()-19)</f>
        <v>0</v>
      </c>
      <c r="F20" s="9">
        <f>IF($E20="","",$G20+$H20+$I20)</f>
        <v>0</v>
      </c>
      <c r="G20" s="9">
        <f>IF($E20="","",ROUND(IF(ROW()=20,$C$11,$J19)*$C$6/12/100,2))</f>
        <v>0</v>
      </c>
      <c r="H20" s="9">
        <f>IF($E20="","",IF($C$12-$G20&gt;=IF(ROW()=20,$C$11,$J19),IF(ROW()=20,$C$11,$J19),$C$12-$G20))</f>
        <v>0</v>
      </c>
      <c r="I20" s="9">
        <f>IF($E20="","",MIN(IF(ROW()=20,$C$11,$J19)-$H20,IF(ROW()=20,$C$8,0)))</f>
        <v>0</v>
      </c>
      <c r="J20" s="9">
        <f>IF($E20="",IF(ROW()=20,0,$J19),IF(ROW()=20,$C$11,$J19)-$H20-$I20)</f>
        <v>0</v>
      </c>
    </row>
    <row r="21" spans="2:10">
      <c r="E21" s="12">
        <f>IF(IF(ROW()=20,$C$11,$J20)&lt;=0,"",ROW()-19)</f>
        <v>0</v>
      </c>
      <c r="F21" s="9">
        <f>IF($E21="","",$G21+$H21+$I21)</f>
        <v>0</v>
      </c>
      <c r="G21" s="9">
        <f>IF($E21="","",ROUND(IF(ROW()=20,$C$11,$J20)*$C$6/12/100,2))</f>
        <v>0</v>
      </c>
      <c r="H21" s="9">
        <f>IF($E21="","",IF($C$12-$G21&gt;=IF(ROW()=20,$C$11,$J20),IF(ROW()=20,$C$11,$J20),$C$12-$G21))</f>
        <v>0</v>
      </c>
      <c r="I21" s="9">
        <f>IF($E21="","",MIN(IF(ROW()=20,$C$11,$J20)-$H21,IF(ROW()=20,$C$8,0)))</f>
        <v>0</v>
      </c>
      <c r="J21" s="9">
        <f>IF($E21="",IF(ROW()=20,0,$J20),IF(ROW()=20,$C$11,$J20)-$H21-$I21)</f>
        <v>0</v>
      </c>
    </row>
    <row r="22" spans="2:10">
      <c r="E22" s="12">
        <f>IF(IF(ROW()=20,$C$11,$J21)&lt;=0,"",ROW()-19)</f>
        <v>0</v>
      </c>
      <c r="F22" s="9">
        <f>IF($E22="","",$G22+$H22+$I22)</f>
        <v>0</v>
      </c>
      <c r="G22" s="9">
        <f>IF($E22="","",ROUND(IF(ROW()=20,$C$11,$J21)*$C$6/12/100,2))</f>
        <v>0</v>
      </c>
      <c r="H22" s="9">
        <f>IF($E22="","",IF($C$12-$G22&gt;=IF(ROW()=20,$C$11,$J21),IF(ROW()=20,$C$11,$J21),$C$12-$G22))</f>
        <v>0</v>
      </c>
      <c r="I22" s="9">
        <f>IF($E22="","",MIN(IF(ROW()=20,$C$11,$J21)-$H22,IF(ROW()=20,$C$8,0)))</f>
        <v>0</v>
      </c>
      <c r="J22" s="9">
        <f>IF($E22="",IF(ROW()=20,0,$J21),IF(ROW()=20,$C$11,$J21)-$H22-$I22)</f>
        <v>0</v>
      </c>
    </row>
    <row r="23" spans="2:10">
      <c r="E23" s="12">
        <f>IF(IF(ROW()=20,$C$11,$J22)&lt;=0,"",ROW()-19)</f>
        <v>0</v>
      </c>
      <c r="F23" s="9">
        <f>IF($E23="","",$G23+$H23+$I23)</f>
        <v>0</v>
      </c>
      <c r="G23" s="9">
        <f>IF($E23="","",ROUND(IF(ROW()=20,$C$11,$J22)*$C$6/12/100,2))</f>
        <v>0</v>
      </c>
      <c r="H23" s="9">
        <f>IF($E23="","",IF($C$12-$G23&gt;=IF(ROW()=20,$C$11,$J22),IF(ROW()=20,$C$11,$J22),$C$12-$G23))</f>
        <v>0</v>
      </c>
      <c r="I23" s="9">
        <f>IF($E23="","",MIN(IF(ROW()=20,$C$11,$J22)-$H23,IF(ROW()=20,$C$8,0)))</f>
        <v>0</v>
      </c>
      <c r="J23" s="9">
        <f>IF($E23="",IF(ROW()=20,0,$J22),IF(ROW()=20,$C$11,$J22)-$H23-$I23)</f>
        <v>0</v>
      </c>
    </row>
    <row r="24" spans="2:10">
      <c r="E24" s="12">
        <f>IF(IF(ROW()=20,$C$11,$J23)&lt;=0,"",ROW()-19)</f>
        <v>0</v>
      </c>
      <c r="F24" s="9">
        <f>IF($E24="","",$G24+$H24+$I24)</f>
        <v>0</v>
      </c>
      <c r="G24" s="9">
        <f>IF($E24="","",ROUND(IF(ROW()=20,$C$11,$J23)*$C$6/12/100,2))</f>
        <v>0</v>
      </c>
      <c r="H24" s="9">
        <f>IF($E24="","",IF($C$12-$G24&gt;=IF(ROW()=20,$C$11,$J23),IF(ROW()=20,$C$11,$J23),$C$12-$G24))</f>
        <v>0</v>
      </c>
      <c r="I24" s="9">
        <f>IF($E24="","",MIN(IF(ROW()=20,$C$11,$J23)-$H24,IF(ROW()=20,$C$8,0)))</f>
        <v>0</v>
      </c>
      <c r="J24" s="9">
        <f>IF($E24="",IF(ROW()=20,0,$J23),IF(ROW()=20,$C$11,$J23)-$H24-$I24)</f>
        <v>0</v>
      </c>
    </row>
    <row r="25" spans="2:10">
      <c r="E25" s="12">
        <f>IF(IF(ROW()=20,$C$11,$J24)&lt;=0,"",ROW()-19)</f>
        <v>0</v>
      </c>
      <c r="F25" s="9">
        <f>IF($E25="","",$G25+$H25+$I25)</f>
        <v>0</v>
      </c>
      <c r="G25" s="9">
        <f>IF($E25="","",ROUND(IF(ROW()=20,$C$11,$J24)*$C$6/12/100,2))</f>
        <v>0</v>
      </c>
      <c r="H25" s="9">
        <f>IF($E25="","",IF($C$12-$G25&gt;=IF(ROW()=20,$C$11,$J24),IF(ROW()=20,$C$11,$J24),$C$12-$G25))</f>
        <v>0</v>
      </c>
      <c r="I25" s="9">
        <f>IF($E25="","",MIN(IF(ROW()=20,$C$11,$J24)-$H25,IF(ROW()=20,$C$8,0)))</f>
        <v>0</v>
      </c>
      <c r="J25" s="9">
        <f>IF($E25="",IF(ROW()=20,0,$J24),IF(ROW()=20,$C$11,$J24)-$H25-$I25)</f>
        <v>0</v>
      </c>
    </row>
    <row r="26" spans="2:10">
      <c r="E26" s="12">
        <f>IF(IF(ROW()=20,$C$11,$J25)&lt;=0,"",ROW()-19)</f>
        <v>0</v>
      </c>
      <c r="F26" s="9">
        <f>IF($E26="","",$G26+$H26+$I26)</f>
        <v>0</v>
      </c>
      <c r="G26" s="9">
        <f>IF($E26="","",ROUND(IF(ROW()=20,$C$11,$J25)*$C$6/12/100,2))</f>
        <v>0</v>
      </c>
      <c r="H26" s="9">
        <f>IF($E26="","",IF($C$12-$G26&gt;=IF(ROW()=20,$C$11,$J25),IF(ROW()=20,$C$11,$J25),$C$12-$G26))</f>
        <v>0</v>
      </c>
      <c r="I26" s="9">
        <f>IF($E26="","",MIN(IF(ROW()=20,$C$11,$J25)-$H26,IF(ROW()=20,$C$8,0)))</f>
        <v>0</v>
      </c>
      <c r="J26" s="9">
        <f>IF($E26="",IF(ROW()=20,0,$J25),IF(ROW()=20,$C$11,$J25)-$H26-$I26)</f>
        <v>0</v>
      </c>
    </row>
    <row r="27" spans="2:10">
      <c r="E27" s="12">
        <f>IF(IF(ROW()=20,$C$11,$J26)&lt;=0,"",ROW()-19)</f>
        <v>0</v>
      </c>
      <c r="F27" s="9">
        <f>IF($E27="","",$G27+$H27+$I27)</f>
        <v>0</v>
      </c>
      <c r="G27" s="9">
        <f>IF($E27="","",ROUND(IF(ROW()=20,$C$11,$J26)*$C$6/12/100,2))</f>
        <v>0</v>
      </c>
      <c r="H27" s="9">
        <f>IF($E27="","",IF($C$12-$G27&gt;=IF(ROW()=20,$C$11,$J26),IF(ROW()=20,$C$11,$J26),$C$12-$G27))</f>
        <v>0</v>
      </c>
      <c r="I27" s="9">
        <f>IF($E27="","",MIN(IF(ROW()=20,$C$11,$J26)-$H27,IF(ROW()=20,$C$8,0)))</f>
        <v>0</v>
      </c>
      <c r="J27" s="9">
        <f>IF($E27="",IF(ROW()=20,0,$J26),IF(ROW()=20,$C$11,$J26)-$H27-$I27)</f>
        <v>0</v>
      </c>
    </row>
    <row r="28" spans="2:10">
      <c r="E28" s="12">
        <f>IF(IF(ROW()=20,$C$11,$J27)&lt;=0,"",ROW()-19)</f>
        <v>0</v>
      </c>
      <c r="F28" s="9">
        <f>IF($E28="","",$G28+$H28+$I28)</f>
        <v>0</v>
      </c>
      <c r="G28" s="9">
        <f>IF($E28="","",ROUND(IF(ROW()=20,$C$11,$J27)*$C$6/12/100,2))</f>
        <v>0</v>
      </c>
      <c r="H28" s="9">
        <f>IF($E28="","",IF($C$12-$G28&gt;=IF(ROW()=20,$C$11,$J27),IF(ROW()=20,$C$11,$J27),$C$12-$G28))</f>
        <v>0</v>
      </c>
      <c r="I28" s="9">
        <f>IF($E28="","",MIN(IF(ROW()=20,$C$11,$J27)-$H28,IF(ROW()=20,$C$8,0)))</f>
        <v>0</v>
      </c>
      <c r="J28" s="9">
        <f>IF($E28="",IF(ROW()=20,0,$J27),IF(ROW()=20,$C$11,$J27)-$H28-$I28)</f>
        <v>0</v>
      </c>
    </row>
    <row r="29" spans="2:10">
      <c r="E29" s="12">
        <f>IF(IF(ROW()=20,$C$11,$J28)&lt;=0,"",ROW()-19)</f>
        <v>0</v>
      </c>
      <c r="F29" s="9">
        <f>IF($E29="","",$G29+$H29+$I29)</f>
        <v>0</v>
      </c>
      <c r="G29" s="9">
        <f>IF($E29="","",ROUND(IF(ROW()=20,$C$11,$J28)*$C$6/12/100,2))</f>
        <v>0</v>
      </c>
      <c r="H29" s="9">
        <f>IF($E29="","",IF($C$12-$G29&gt;=IF(ROW()=20,$C$11,$J28),IF(ROW()=20,$C$11,$J28),$C$12-$G29))</f>
        <v>0</v>
      </c>
      <c r="I29" s="9">
        <f>IF($E29="","",MIN(IF(ROW()=20,$C$11,$J28)-$H29,IF(ROW()=20,$C$8,0)))</f>
        <v>0</v>
      </c>
      <c r="J29" s="9">
        <f>IF($E29="",IF(ROW()=20,0,$J28),IF(ROW()=20,$C$11,$J28)-$H29-$I29)</f>
        <v>0</v>
      </c>
    </row>
    <row r="30" spans="2:10">
      <c r="E30" s="12">
        <f>IF(IF(ROW()=20,$C$11,$J29)&lt;=0,"",ROW()-19)</f>
        <v>0</v>
      </c>
      <c r="F30" s="9">
        <f>IF($E30="","",$G30+$H30+$I30)</f>
        <v>0</v>
      </c>
      <c r="G30" s="9">
        <f>IF($E30="","",ROUND(IF(ROW()=20,$C$11,$J29)*$C$6/12/100,2))</f>
        <v>0</v>
      </c>
      <c r="H30" s="9">
        <f>IF($E30="","",IF($C$12-$G30&gt;=IF(ROW()=20,$C$11,$J29),IF(ROW()=20,$C$11,$J29),$C$12-$G30))</f>
        <v>0</v>
      </c>
      <c r="I30" s="9">
        <f>IF($E30="","",MIN(IF(ROW()=20,$C$11,$J29)-$H30,IF(ROW()=20,$C$8,0)))</f>
        <v>0</v>
      </c>
      <c r="J30" s="9">
        <f>IF($E30="",IF(ROW()=20,0,$J29),IF(ROW()=20,$C$11,$J29)-$H30-$I30)</f>
        <v>0</v>
      </c>
    </row>
    <row r="31" spans="2:10">
      <c r="E31" s="12">
        <f>IF(IF(ROW()=20,$C$11,$J30)&lt;=0,"",ROW()-19)</f>
        <v>0</v>
      </c>
      <c r="F31" s="9">
        <f>IF($E31="","",$G31+$H31+$I31)</f>
        <v>0</v>
      </c>
      <c r="G31" s="9">
        <f>IF($E31="","",ROUND(IF(ROW()=20,$C$11,$J30)*$C$6/12/100,2))</f>
        <v>0</v>
      </c>
      <c r="H31" s="9">
        <f>IF($E31="","",IF($C$12-$G31&gt;=IF(ROW()=20,$C$11,$J30),IF(ROW()=20,$C$11,$J30),$C$12-$G31))</f>
        <v>0</v>
      </c>
      <c r="I31" s="9">
        <f>IF($E31="","",MIN(IF(ROW()=20,$C$11,$J30)-$H31,IF(ROW()=20,$C$8,0)))</f>
        <v>0</v>
      </c>
      <c r="J31" s="9">
        <f>IF($E31="",IF(ROW()=20,0,$J30),IF(ROW()=20,$C$11,$J30)-$H31-$I31)</f>
        <v>0</v>
      </c>
    </row>
    <row r="32" spans="2:10">
      <c r="E32" s="12">
        <f>IF(IF(ROW()=20,$C$11,$J31)&lt;=0,"",ROW()-19)</f>
        <v>0</v>
      </c>
      <c r="F32" s="9">
        <f>IF($E32="","",$G32+$H32+$I32)</f>
        <v>0</v>
      </c>
      <c r="G32" s="9">
        <f>IF($E32="","",ROUND(IF(ROW()=20,$C$11,$J31)*$C$6/12/100,2))</f>
        <v>0</v>
      </c>
      <c r="H32" s="9">
        <f>IF($E32="","",IF($C$12-$G32&gt;=IF(ROW()=20,$C$11,$J31),IF(ROW()=20,$C$11,$J31),$C$12-$G32))</f>
        <v>0</v>
      </c>
      <c r="I32" s="9">
        <f>IF($E32="","",MIN(IF(ROW()=20,$C$11,$J31)-$H32,IF(ROW()=20,$C$8,0)))</f>
        <v>0</v>
      </c>
      <c r="J32" s="9">
        <f>IF($E32="",IF(ROW()=20,0,$J31),IF(ROW()=20,$C$11,$J31)-$H32-$I32)</f>
        <v>0</v>
      </c>
    </row>
    <row r="33" spans="5:10">
      <c r="E33" s="12">
        <f>IF(IF(ROW()=20,$C$11,$J32)&lt;=0,"",ROW()-19)</f>
        <v>0</v>
      </c>
      <c r="F33" s="9">
        <f>IF($E33="","",$G33+$H33+$I33)</f>
        <v>0</v>
      </c>
      <c r="G33" s="9">
        <f>IF($E33="","",ROUND(IF(ROW()=20,$C$11,$J32)*$C$6/12/100,2))</f>
        <v>0</v>
      </c>
      <c r="H33" s="9">
        <f>IF($E33="","",IF($C$12-$G33&gt;=IF(ROW()=20,$C$11,$J32),IF(ROW()=20,$C$11,$J32),$C$12-$G33))</f>
        <v>0</v>
      </c>
      <c r="I33" s="9">
        <f>IF($E33="","",MIN(IF(ROW()=20,$C$11,$J32)-$H33,IF(ROW()=20,$C$8,0)))</f>
        <v>0</v>
      </c>
      <c r="J33" s="9">
        <f>IF($E33="",IF(ROW()=20,0,$J32),IF(ROW()=20,$C$11,$J32)-$H33-$I33)</f>
        <v>0</v>
      </c>
    </row>
    <row r="34" spans="5:10">
      <c r="E34" s="12">
        <f>IF(IF(ROW()=20,$C$11,$J33)&lt;=0,"",ROW()-19)</f>
        <v>0</v>
      </c>
      <c r="F34" s="9">
        <f>IF($E34="","",$G34+$H34+$I34)</f>
        <v>0</v>
      </c>
      <c r="G34" s="9">
        <f>IF($E34="","",ROUND(IF(ROW()=20,$C$11,$J33)*$C$6/12/100,2))</f>
        <v>0</v>
      </c>
      <c r="H34" s="9">
        <f>IF($E34="","",IF($C$12-$G34&gt;=IF(ROW()=20,$C$11,$J33),IF(ROW()=20,$C$11,$J33),$C$12-$G34))</f>
        <v>0</v>
      </c>
      <c r="I34" s="9">
        <f>IF($E34="","",MIN(IF(ROW()=20,$C$11,$J33)-$H34,IF(ROW()=20,$C$8,0)))</f>
        <v>0</v>
      </c>
      <c r="J34" s="9">
        <f>IF($E34="",IF(ROW()=20,0,$J33),IF(ROW()=20,$C$11,$J33)-$H34-$I34)</f>
        <v>0</v>
      </c>
    </row>
    <row r="35" spans="5:10">
      <c r="E35" s="12">
        <f>IF(IF(ROW()=20,$C$11,$J34)&lt;=0,"",ROW()-19)</f>
        <v>0</v>
      </c>
      <c r="F35" s="9">
        <f>IF($E35="","",$G35+$H35+$I35)</f>
        <v>0</v>
      </c>
      <c r="G35" s="9">
        <f>IF($E35="","",ROUND(IF(ROW()=20,$C$11,$J34)*$C$6/12/100,2))</f>
        <v>0</v>
      </c>
      <c r="H35" s="9">
        <f>IF($E35="","",IF($C$12-$G35&gt;=IF(ROW()=20,$C$11,$J34),IF(ROW()=20,$C$11,$J34),$C$12-$G35))</f>
        <v>0</v>
      </c>
      <c r="I35" s="9">
        <f>IF($E35="","",MIN(IF(ROW()=20,$C$11,$J34)-$H35,IF(ROW()=20,$C$8,0)))</f>
        <v>0</v>
      </c>
      <c r="J35" s="9">
        <f>IF($E35="",IF(ROW()=20,0,$J34),IF(ROW()=20,$C$11,$J34)-$H35-$I35)</f>
        <v>0</v>
      </c>
    </row>
    <row r="36" spans="5:10">
      <c r="E36" s="12">
        <f>IF(IF(ROW()=20,$C$11,$J35)&lt;=0,"",ROW()-19)</f>
        <v>0</v>
      </c>
      <c r="F36" s="9">
        <f>IF($E36="","",$G36+$H36+$I36)</f>
        <v>0</v>
      </c>
      <c r="G36" s="9">
        <f>IF($E36="","",ROUND(IF(ROW()=20,$C$11,$J35)*$C$6/12/100,2))</f>
        <v>0</v>
      </c>
      <c r="H36" s="9">
        <f>IF($E36="","",IF($C$12-$G36&gt;=IF(ROW()=20,$C$11,$J35),IF(ROW()=20,$C$11,$J35),$C$12-$G36))</f>
        <v>0</v>
      </c>
      <c r="I36" s="9">
        <f>IF($E36="","",MIN(IF(ROW()=20,$C$11,$J35)-$H36,IF(ROW()=20,$C$8,0)))</f>
        <v>0</v>
      </c>
      <c r="J36" s="9">
        <f>IF($E36="",IF(ROW()=20,0,$J35),IF(ROW()=20,$C$11,$J35)-$H36-$I36)</f>
        <v>0</v>
      </c>
    </row>
    <row r="37" spans="5:10">
      <c r="E37" s="12">
        <f>IF(IF(ROW()=20,$C$11,$J36)&lt;=0,"",ROW()-19)</f>
        <v>0</v>
      </c>
      <c r="F37" s="9">
        <f>IF($E37="","",$G37+$H37+$I37)</f>
        <v>0</v>
      </c>
      <c r="G37" s="9">
        <f>IF($E37="","",ROUND(IF(ROW()=20,$C$11,$J36)*$C$6/12/100,2))</f>
        <v>0</v>
      </c>
      <c r="H37" s="9">
        <f>IF($E37="","",IF($C$12-$G37&gt;=IF(ROW()=20,$C$11,$J36),IF(ROW()=20,$C$11,$J36),$C$12-$G37))</f>
        <v>0</v>
      </c>
      <c r="I37" s="9">
        <f>IF($E37="","",MIN(IF(ROW()=20,$C$11,$J36)-$H37,IF(ROW()=20,$C$8,0)))</f>
        <v>0</v>
      </c>
      <c r="J37" s="9">
        <f>IF($E37="",IF(ROW()=20,0,$J36),IF(ROW()=20,$C$11,$J36)-$H37-$I37)</f>
        <v>0</v>
      </c>
    </row>
    <row r="38" spans="5:10">
      <c r="E38" s="12">
        <f>IF(IF(ROW()=20,$C$11,$J37)&lt;=0,"",ROW()-19)</f>
        <v>0</v>
      </c>
      <c r="F38" s="9">
        <f>IF($E38="","",$G38+$H38+$I38)</f>
        <v>0</v>
      </c>
      <c r="G38" s="9">
        <f>IF($E38="","",ROUND(IF(ROW()=20,$C$11,$J37)*$C$6/12/100,2))</f>
        <v>0</v>
      </c>
      <c r="H38" s="9">
        <f>IF($E38="","",IF($C$12-$G38&gt;=IF(ROW()=20,$C$11,$J37),IF(ROW()=20,$C$11,$J37),$C$12-$G38))</f>
        <v>0</v>
      </c>
      <c r="I38" s="9">
        <f>IF($E38="","",MIN(IF(ROW()=20,$C$11,$J37)-$H38,IF(ROW()=20,$C$8,0)))</f>
        <v>0</v>
      </c>
      <c r="J38" s="9">
        <f>IF($E38="",IF(ROW()=20,0,$J37),IF(ROW()=20,$C$11,$J37)-$H38-$I38)</f>
        <v>0</v>
      </c>
    </row>
    <row r="39" spans="5:10">
      <c r="E39" s="12">
        <f>IF(IF(ROW()=20,$C$11,$J38)&lt;=0,"",ROW()-19)</f>
        <v>0</v>
      </c>
      <c r="F39" s="9">
        <f>IF($E39="","",$G39+$H39+$I39)</f>
        <v>0</v>
      </c>
      <c r="G39" s="9">
        <f>IF($E39="","",ROUND(IF(ROW()=20,$C$11,$J38)*$C$6/12/100,2))</f>
        <v>0</v>
      </c>
      <c r="H39" s="9">
        <f>IF($E39="","",IF($C$12-$G39&gt;=IF(ROW()=20,$C$11,$J38),IF(ROW()=20,$C$11,$J38),$C$12-$G39))</f>
        <v>0</v>
      </c>
      <c r="I39" s="9">
        <f>IF($E39="","",MIN(IF(ROW()=20,$C$11,$J38)-$H39,IF(ROW()=20,$C$8,0)))</f>
        <v>0</v>
      </c>
      <c r="J39" s="9">
        <f>IF($E39="",IF(ROW()=20,0,$J38),IF(ROW()=20,$C$11,$J38)-$H39-$I39)</f>
        <v>0</v>
      </c>
    </row>
    <row r="40" spans="5:10">
      <c r="E40" s="12">
        <f>IF(IF(ROW()=20,$C$11,$J39)&lt;=0,"",ROW()-19)</f>
        <v>0</v>
      </c>
      <c r="F40" s="9">
        <f>IF($E40="","",$G40+$H40+$I40)</f>
        <v>0</v>
      </c>
      <c r="G40" s="9">
        <f>IF($E40="","",ROUND(IF(ROW()=20,$C$11,$J39)*$C$6/12/100,2))</f>
        <v>0</v>
      </c>
      <c r="H40" s="9">
        <f>IF($E40="","",IF($C$12-$G40&gt;=IF(ROW()=20,$C$11,$J39),IF(ROW()=20,$C$11,$J39),$C$12-$G40))</f>
        <v>0</v>
      </c>
      <c r="I40" s="9">
        <f>IF($E40="","",MIN(IF(ROW()=20,$C$11,$J39)-$H40,IF(ROW()=20,$C$8,0)))</f>
        <v>0</v>
      </c>
      <c r="J40" s="9">
        <f>IF($E40="",IF(ROW()=20,0,$J39),IF(ROW()=20,$C$11,$J39)-$H40-$I40)</f>
        <v>0</v>
      </c>
    </row>
    <row r="41" spans="5:10">
      <c r="E41" s="12">
        <f>IF(IF(ROW()=20,$C$11,$J40)&lt;=0,"",ROW()-19)</f>
        <v>0</v>
      </c>
      <c r="F41" s="9">
        <f>IF($E41="","",$G41+$H41+$I41)</f>
        <v>0</v>
      </c>
      <c r="G41" s="9">
        <f>IF($E41="","",ROUND(IF(ROW()=20,$C$11,$J40)*$C$6/12/100,2))</f>
        <v>0</v>
      </c>
      <c r="H41" s="9">
        <f>IF($E41="","",IF($C$12-$G41&gt;=IF(ROW()=20,$C$11,$J40),IF(ROW()=20,$C$11,$J40),$C$12-$G41))</f>
        <v>0</v>
      </c>
      <c r="I41" s="9">
        <f>IF($E41="","",MIN(IF(ROW()=20,$C$11,$J40)-$H41,IF(ROW()=20,$C$8,0)))</f>
        <v>0</v>
      </c>
      <c r="J41" s="9">
        <f>IF($E41="",IF(ROW()=20,0,$J40),IF(ROW()=20,$C$11,$J40)-$H41-$I41)</f>
        <v>0</v>
      </c>
    </row>
    <row r="42" spans="5:10">
      <c r="E42" s="12">
        <f>IF(IF(ROW()=20,$C$11,$J41)&lt;=0,"",ROW()-19)</f>
        <v>0</v>
      </c>
      <c r="F42" s="9">
        <f>IF($E42="","",$G42+$H42+$I42)</f>
        <v>0</v>
      </c>
      <c r="G42" s="9">
        <f>IF($E42="","",ROUND(IF(ROW()=20,$C$11,$J41)*$C$6/12/100,2))</f>
        <v>0</v>
      </c>
      <c r="H42" s="9">
        <f>IF($E42="","",IF($C$12-$G42&gt;=IF(ROW()=20,$C$11,$J41),IF(ROW()=20,$C$11,$J41),$C$12-$G42))</f>
        <v>0</v>
      </c>
      <c r="I42" s="9">
        <f>IF($E42="","",MIN(IF(ROW()=20,$C$11,$J41)-$H42,IF(ROW()=20,$C$8,0)))</f>
        <v>0</v>
      </c>
      <c r="J42" s="9">
        <f>IF($E42="",IF(ROW()=20,0,$J41),IF(ROW()=20,$C$11,$J41)-$H42-$I42)</f>
        <v>0</v>
      </c>
    </row>
    <row r="43" spans="5:10">
      <c r="E43" s="12">
        <f>IF(IF(ROW()=20,$C$11,$J42)&lt;=0,"",ROW()-19)</f>
        <v>0</v>
      </c>
      <c r="F43" s="9">
        <f>IF($E43="","",$G43+$H43+$I43)</f>
        <v>0</v>
      </c>
      <c r="G43" s="9">
        <f>IF($E43="","",ROUND(IF(ROW()=20,$C$11,$J42)*$C$6/12/100,2))</f>
        <v>0</v>
      </c>
      <c r="H43" s="9">
        <f>IF($E43="","",IF($C$12-$G43&gt;=IF(ROW()=20,$C$11,$J42),IF(ROW()=20,$C$11,$J42),$C$12-$G43))</f>
        <v>0</v>
      </c>
      <c r="I43" s="9">
        <f>IF($E43="","",MIN(IF(ROW()=20,$C$11,$J42)-$H43,IF(ROW()=20,$C$8,0)))</f>
        <v>0</v>
      </c>
      <c r="J43" s="9">
        <f>IF($E43="",IF(ROW()=20,0,$J42),IF(ROW()=20,$C$11,$J42)-$H43-$I43)</f>
        <v>0</v>
      </c>
    </row>
    <row r="44" spans="5:10">
      <c r="E44" s="12">
        <f>IF(IF(ROW()=20,$C$11,$J43)&lt;=0,"",ROW()-19)</f>
        <v>0</v>
      </c>
      <c r="F44" s="9">
        <f>IF($E44="","",$G44+$H44+$I44)</f>
        <v>0</v>
      </c>
      <c r="G44" s="9">
        <f>IF($E44="","",ROUND(IF(ROW()=20,$C$11,$J43)*$C$6/12/100,2))</f>
        <v>0</v>
      </c>
      <c r="H44" s="9">
        <f>IF($E44="","",IF($C$12-$G44&gt;=IF(ROW()=20,$C$11,$J43),IF(ROW()=20,$C$11,$J43),$C$12-$G44))</f>
        <v>0</v>
      </c>
      <c r="I44" s="9">
        <f>IF($E44="","",MIN(IF(ROW()=20,$C$11,$J43)-$H44,IF(ROW()=20,$C$8,0)))</f>
        <v>0</v>
      </c>
      <c r="J44" s="9">
        <f>IF($E44="",IF(ROW()=20,0,$J43),IF(ROW()=20,$C$11,$J43)-$H44-$I44)</f>
        <v>0</v>
      </c>
    </row>
    <row r="45" spans="5:10">
      <c r="E45" s="12">
        <f>IF(IF(ROW()=20,$C$11,$J44)&lt;=0,"",ROW()-19)</f>
        <v>0</v>
      </c>
      <c r="F45" s="9">
        <f>IF($E45="","",$G45+$H45+$I45)</f>
        <v>0</v>
      </c>
      <c r="G45" s="9">
        <f>IF($E45="","",ROUND(IF(ROW()=20,$C$11,$J44)*$C$6/12/100,2))</f>
        <v>0</v>
      </c>
      <c r="H45" s="9">
        <f>IF($E45="","",IF($C$12-$G45&gt;=IF(ROW()=20,$C$11,$J44),IF(ROW()=20,$C$11,$J44),$C$12-$G45))</f>
        <v>0</v>
      </c>
      <c r="I45" s="9">
        <f>IF($E45="","",MIN(IF(ROW()=20,$C$11,$J44)-$H45,IF(ROW()=20,$C$8,0)))</f>
        <v>0</v>
      </c>
      <c r="J45" s="9">
        <f>IF($E45="",IF(ROW()=20,0,$J44),IF(ROW()=20,$C$11,$J44)-$H45-$I45)</f>
        <v>0</v>
      </c>
    </row>
    <row r="46" spans="5:10">
      <c r="E46" s="12">
        <f>IF(IF(ROW()=20,$C$11,$J45)&lt;=0,"",ROW()-19)</f>
        <v>0</v>
      </c>
      <c r="F46" s="9">
        <f>IF($E46="","",$G46+$H46+$I46)</f>
        <v>0</v>
      </c>
      <c r="G46" s="9">
        <f>IF($E46="","",ROUND(IF(ROW()=20,$C$11,$J45)*$C$6/12/100,2))</f>
        <v>0</v>
      </c>
      <c r="H46" s="9">
        <f>IF($E46="","",IF($C$12-$G46&gt;=IF(ROW()=20,$C$11,$J45),IF(ROW()=20,$C$11,$J45),$C$12-$G46))</f>
        <v>0</v>
      </c>
      <c r="I46" s="9">
        <f>IF($E46="","",MIN(IF(ROW()=20,$C$11,$J45)-$H46,IF(ROW()=20,$C$8,0)))</f>
        <v>0</v>
      </c>
      <c r="J46" s="9">
        <f>IF($E46="",IF(ROW()=20,0,$J45),IF(ROW()=20,$C$11,$J45)-$H46-$I46)</f>
        <v>0</v>
      </c>
    </row>
    <row r="47" spans="5:10">
      <c r="E47" s="12">
        <f>IF(IF(ROW()=20,$C$11,$J46)&lt;=0,"",ROW()-19)</f>
        <v>0</v>
      </c>
      <c r="F47" s="9">
        <f>IF($E47="","",$G47+$H47+$I47)</f>
        <v>0</v>
      </c>
      <c r="G47" s="9">
        <f>IF($E47="","",ROUND(IF(ROW()=20,$C$11,$J46)*$C$6/12/100,2))</f>
        <v>0</v>
      </c>
      <c r="H47" s="9">
        <f>IF($E47="","",IF($C$12-$G47&gt;=IF(ROW()=20,$C$11,$J46),IF(ROW()=20,$C$11,$J46),$C$12-$G47))</f>
        <v>0</v>
      </c>
      <c r="I47" s="9">
        <f>IF($E47="","",MIN(IF(ROW()=20,$C$11,$J46)-$H47,IF(ROW()=20,$C$8,0)))</f>
        <v>0</v>
      </c>
      <c r="J47" s="9">
        <f>IF($E47="",IF(ROW()=20,0,$J46),IF(ROW()=20,$C$11,$J46)-$H47-$I47)</f>
        <v>0</v>
      </c>
    </row>
    <row r="48" spans="5:10">
      <c r="E48" s="12">
        <f>IF(IF(ROW()=20,$C$11,$J47)&lt;=0,"",ROW()-19)</f>
        <v>0</v>
      </c>
      <c r="F48" s="9">
        <f>IF($E48="","",$G48+$H48+$I48)</f>
        <v>0</v>
      </c>
      <c r="G48" s="9">
        <f>IF($E48="","",ROUND(IF(ROW()=20,$C$11,$J47)*$C$6/12/100,2))</f>
        <v>0</v>
      </c>
      <c r="H48" s="9">
        <f>IF($E48="","",IF($C$12-$G48&gt;=IF(ROW()=20,$C$11,$J47),IF(ROW()=20,$C$11,$J47),$C$12-$G48))</f>
        <v>0</v>
      </c>
      <c r="I48" s="9">
        <f>IF($E48="","",MIN(IF(ROW()=20,$C$11,$J47)-$H48,IF(ROW()=20,$C$8,0)))</f>
        <v>0</v>
      </c>
      <c r="J48" s="9">
        <f>IF($E48="",IF(ROW()=20,0,$J47),IF(ROW()=20,$C$11,$J47)-$H48-$I48)</f>
        <v>0</v>
      </c>
    </row>
    <row r="49" spans="5:10">
      <c r="E49" s="12">
        <f>IF(IF(ROW()=20,$C$11,$J48)&lt;=0,"",ROW()-19)</f>
        <v>0</v>
      </c>
      <c r="F49" s="9">
        <f>IF($E49="","",$G49+$H49+$I49)</f>
        <v>0</v>
      </c>
      <c r="G49" s="9">
        <f>IF($E49="","",ROUND(IF(ROW()=20,$C$11,$J48)*$C$6/12/100,2))</f>
        <v>0</v>
      </c>
      <c r="H49" s="9">
        <f>IF($E49="","",IF($C$12-$G49&gt;=IF(ROW()=20,$C$11,$J48),IF(ROW()=20,$C$11,$J48),$C$12-$G49))</f>
        <v>0</v>
      </c>
      <c r="I49" s="9">
        <f>IF($E49="","",MIN(IF(ROW()=20,$C$11,$J48)-$H49,IF(ROW()=20,$C$8,0)))</f>
        <v>0</v>
      </c>
      <c r="J49" s="9">
        <f>IF($E49="",IF(ROW()=20,0,$J48),IF(ROW()=20,$C$11,$J48)-$H49-$I49)</f>
        <v>0</v>
      </c>
    </row>
    <row r="50" spans="5:10">
      <c r="E50" s="12">
        <f>IF(IF(ROW()=20,$C$11,$J49)&lt;=0,"",ROW()-19)</f>
        <v>0</v>
      </c>
      <c r="F50" s="9">
        <f>IF($E50="","",$G50+$H50+$I50)</f>
        <v>0</v>
      </c>
      <c r="G50" s="9">
        <f>IF($E50="","",ROUND(IF(ROW()=20,$C$11,$J49)*$C$6/12/100,2))</f>
        <v>0</v>
      </c>
      <c r="H50" s="9">
        <f>IF($E50="","",IF($C$12-$G50&gt;=IF(ROW()=20,$C$11,$J49),IF(ROW()=20,$C$11,$J49),$C$12-$G50))</f>
        <v>0</v>
      </c>
      <c r="I50" s="9">
        <f>IF($E50="","",MIN(IF(ROW()=20,$C$11,$J49)-$H50,IF(ROW()=20,$C$8,0)))</f>
        <v>0</v>
      </c>
      <c r="J50" s="9">
        <f>IF($E50="",IF(ROW()=20,0,$J49),IF(ROW()=20,$C$11,$J49)-$H50-$I50)</f>
        <v>0</v>
      </c>
    </row>
    <row r="51" spans="5:10">
      <c r="E51" s="12">
        <f>IF(IF(ROW()=20,$C$11,$J50)&lt;=0,"",ROW()-19)</f>
        <v>0</v>
      </c>
      <c r="F51" s="9">
        <f>IF($E51="","",$G51+$H51+$I51)</f>
        <v>0</v>
      </c>
      <c r="G51" s="9">
        <f>IF($E51="","",ROUND(IF(ROW()=20,$C$11,$J50)*$C$6/12/100,2))</f>
        <v>0</v>
      </c>
      <c r="H51" s="9">
        <f>IF($E51="","",IF($C$12-$G51&gt;=IF(ROW()=20,$C$11,$J50),IF(ROW()=20,$C$11,$J50),$C$12-$G51))</f>
        <v>0</v>
      </c>
      <c r="I51" s="9">
        <f>IF($E51="","",MIN(IF(ROW()=20,$C$11,$J50)-$H51,IF(ROW()=20,$C$8,0)))</f>
        <v>0</v>
      </c>
      <c r="J51" s="9">
        <f>IF($E51="",IF(ROW()=20,0,$J50),IF(ROW()=20,$C$11,$J50)-$H51-$I51)</f>
        <v>0</v>
      </c>
    </row>
    <row r="52" spans="5:10">
      <c r="E52" s="12">
        <f>IF(IF(ROW()=20,$C$11,$J51)&lt;=0,"",ROW()-19)</f>
        <v>0</v>
      </c>
      <c r="F52" s="9">
        <f>IF($E52="","",$G52+$H52+$I52)</f>
        <v>0</v>
      </c>
      <c r="G52" s="9">
        <f>IF($E52="","",ROUND(IF(ROW()=20,$C$11,$J51)*$C$6/12/100,2))</f>
        <v>0</v>
      </c>
      <c r="H52" s="9">
        <f>IF($E52="","",IF($C$12-$G52&gt;=IF(ROW()=20,$C$11,$J51),IF(ROW()=20,$C$11,$J51),$C$12-$G52))</f>
        <v>0</v>
      </c>
      <c r="I52" s="9">
        <f>IF($E52="","",MIN(IF(ROW()=20,$C$11,$J51)-$H52,IF(ROW()=20,$C$8,0)))</f>
        <v>0</v>
      </c>
      <c r="J52" s="9">
        <f>IF($E52="",IF(ROW()=20,0,$J51),IF(ROW()=20,$C$11,$J51)-$H52-$I52)</f>
        <v>0</v>
      </c>
    </row>
    <row r="53" spans="5:10">
      <c r="E53" s="12">
        <f>IF(IF(ROW()=20,$C$11,$J52)&lt;=0,"",ROW()-19)</f>
        <v>0</v>
      </c>
      <c r="F53" s="9">
        <f>IF($E53="","",$G53+$H53+$I53)</f>
        <v>0</v>
      </c>
      <c r="G53" s="9">
        <f>IF($E53="","",ROUND(IF(ROW()=20,$C$11,$J52)*$C$6/12/100,2))</f>
        <v>0</v>
      </c>
      <c r="H53" s="9">
        <f>IF($E53="","",IF($C$12-$G53&gt;=IF(ROW()=20,$C$11,$J52),IF(ROW()=20,$C$11,$J52),$C$12-$G53))</f>
        <v>0</v>
      </c>
      <c r="I53" s="9">
        <f>IF($E53="","",MIN(IF(ROW()=20,$C$11,$J52)-$H53,IF(ROW()=20,$C$8,0)))</f>
        <v>0</v>
      </c>
      <c r="J53" s="9">
        <f>IF($E53="",IF(ROW()=20,0,$J52),IF(ROW()=20,$C$11,$J52)-$H53-$I53)</f>
        <v>0</v>
      </c>
    </row>
    <row r="54" spans="5:10">
      <c r="E54" s="12">
        <f>IF(IF(ROW()=20,$C$11,$J53)&lt;=0,"",ROW()-19)</f>
        <v>0</v>
      </c>
      <c r="F54" s="9">
        <f>IF($E54="","",$G54+$H54+$I54)</f>
        <v>0</v>
      </c>
      <c r="G54" s="9">
        <f>IF($E54="","",ROUND(IF(ROW()=20,$C$11,$J53)*$C$6/12/100,2))</f>
        <v>0</v>
      </c>
      <c r="H54" s="9">
        <f>IF($E54="","",IF($C$12-$G54&gt;=IF(ROW()=20,$C$11,$J53),IF(ROW()=20,$C$11,$J53),$C$12-$G54))</f>
        <v>0</v>
      </c>
      <c r="I54" s="9">
        <f>IF($E54="","",MIN(IF(ROW()=20,$C$11,$J53)-$H54,IF(ROW()=20,$C$8,0)))</f>
        <v>0</v>
      </c>
      <c r="J54" s="9">
        <f>IF($E54="",IF(ROW()=20,0,$J53),IF(ROW()=20,$C$11,$J53)-$H54-$I54)</f>
        <v>0</v>
      </c>
    </row>
    <row r="55" spans="5:10">
      <c r="E55" s="12">
        <f>IF(IF(ROW()=20,$C$11,$J54)&lt;=0,"",ROW()-19)</f>
        <v>0</v>
      </c>
      <c r="F55" s="9">
        <f>IF($E55="","",$G55+$H55+$I55)</f>
        <v>0</v>
      </c>
      <c r="G55" s="9">
        <f>IF($E55="","",ROUND(IF(ROW()=20,$C$11,$J54)*$C$6/12/100,2))</f>
        <v>0</v>
      </c>
      <c r="H55" s="9">
        <f>IF($E55="","",IF($C$12-$G55&gt;=IF(ROW()=20,$C$11,$J54),IF(ROW()=20,$C$11,$J54),$C$12-$G55))</f>
        <v>0</v>
      </c>
      <c r="I55" s="9">
        <f>IF($E55="","",MIN(IF(ROW()=20,$C$11,$J54)-$H55,IF(ROW()=20,$C$8,0)))</f>
        <v>0</v>
      </c>
      <c r="J55" s="9">
        <f>IF($E55="",IF(ROW()=20,0,$J54),IF(ROW()=20,$C$11,$J54)-$H55-$I55)</f>
        <v>0</v>
      </c>
    </row>
    <row r="56" spans="5:10">
      <c r="E56" s="12">
        <f>IF(IF(ROW()=20,$C$11,$J55)&lt;=0,"",ROW()-19)</f>
        <v>0</v>
      </c>
      <c r="F56" s="9">
        <f>IF($E56="","",$G56+$H56+$I56)</f>
        <v>0</v>
      </c>
      <c r="G56" s="9">
        <f>IF($E56="","",ROUND(IF(ROW()=20,$C$11,$J55)*$C$6/12/100,2))</f>
        <v>0</v>
      </c>
      <c r="H56" s="9">
        <f>IF($E56="","",IF($C$12-$G56&gt;=IF(ROW()=20,$C$11,$J55),IF(ROW()=20,$C$11,$J55),$C$12-$G56))</f>
        <v>0</v>
      </c>
      <c r="I56" s="9">
        <f>IF($E56="","",MIN(IF(ROW()=20,$C$11,$J55)-$H56,IF(ROW()=20,$C$8,0)))</f>
        <v>0</v>
      </c>
      <c r="J56" s="9">
        <f>IF($E56="",IF(ROW()=20,0,$J55),IF(ROW()=20,$C$11,$J55)-$H56-$I56)</f>
        <v>0</v>
      </c>
    </row>
    <row r="57" spans="5:10">
      <c r="E57" s="12">
        <f>IF(IF(ROW()=20,$C$11,$J56)&lt;=0,"",ROW()-19)</f>
        <v>0</v>
      </c>
      <c r="F57" s="9">
        <f>IF($E57="","",$G57+$H57+$I57)</f>
        <v>0</v>
      </c>
      <c r="G57" s="9">
        <f>IF($E57="","",ROUND(IF(ROW()=20,$C$11,$J56)*$C$6/12/100,2))</f>
        <v>0</v>
      </c>
      <c r="H57" s="9">
        <f>IF($E57="","",IF($C$12-$G57&gt;=IF(ROW()=20,$C$11,$J56),IF(ROW()=20,$C$11,$J56),$C$12-$G57))</f>
        <v>0</v>
      </c>
      <c r="I57" s="9">
        <f>IF($E57="","",MIN(IF(ROW()=20,$C$11,$J56)-$H57,IF(ROW()=20,$C$8,0)))</f>
        <v>0</v>
      </c>
      <c r="J57" s="9">
        <f>IF($E57="",IF(ROW()=20,0,$J56),IF(ROW()=20,$C$11,$J56)-$H57-$I57)</f>
        <v>0</v>
      </c>
    </row>
    <row r="58" spans="5:10">
      <c r="E58" s="12">
        <f>IF(IF(ROW()=20,$C$11,$J57)&lt;=0,"",ROW()-19)</f>
        <v>0</v>
      </c>
      <c r="F58" s="9">
        <f>IF($E58="","",$G58+$H58+$I58)</f>
        <v>0</v>
      </c>
      <c r="G58" s="9">
        <f>IF($E58="","",ROUND(IF(ROW()=20,$C$11,$J57)*$C$6/12/100,2))</f>
        <v>0</v>
      </c>
      <c r="H58" s="9">
        <f>IF($E58="","",IF($C$12-$G58&gt;=IF(ROW()=20,$C$11,$J57),IF(ROW()=20,$C$11,$J57),$C$12-$G58))</f>
        <v>0</v>
      </c>
      <c r="I58" s="9">
        <f>IF($E58="","",MIN(IF(ROW()=20,$C$11,$J57)-$H58,IF(ROW()=20,$C$8,0)))</f>
        <v>0</v>
      </c>
      <c r="J58" s="9">
        <f>IF($E58="",IF(ROW()=20,0,$J57),IF(ROW()=20,$C$11,$J57)-$H58-$I58)</f>
        <v>0</v>
      </c>
    </row>
    <row r="59" spans="5:10">
      <c r="E59" s="12">
        <f>IF(IF(ROW()=20,$C$11,$J58)&lt;=0,"",ROW()-19)</f>
        <v>0</v>
      </c>
      <c r="F59" s="9">
        <f>IF($E59="","",$G59+$H59+$I59)</f>
        <v>0</v>
      </c>
      <c r="G59" s="9">
        <f>IF($E59="","",ROUND(IF(ROW()=20,$C$11,$J58)*$C$6/12/100,2))</f>
        <v>0</v>
      </c>
      <c r="H59" s="9">
        <f>IF($E59="","",IF($C$12-$G59&gt;=IF(ROW()=20,$C$11,$J58),IF(ROW()=20,$C$11,$J58),$C$12-$G59))</f>
        <v>0</v>
      </c>
      <c r="I59" s="9">
        <f>IF($E59="","",MIN(IF(ROW()=20,$C$11,$J58)-$H59,IF(ROW()=20,$C$8,0)))</f>
        <v>0</v>
      </c>
      <c r="J59" s="9">
        <f>IF($E59="",IF(ROW()=20,0,$J58),IF(ROW()=20,$C$11,$J58)-$H59-$I59)</f>
        <v>0</v>
      </c>
    </row>
    <row r="60" spans="5:10">
      <c r="E60" s="12">
        <f>IF(IF(ROW()=20,$C$11,$J59)&lt;=0,"",ROW()-19)</f>
        <v>0</v>
      </c>
      <c r="F60" s="9">
        <f>IF($E60="","",$G60+$H60+$I60)</f>
        <v>0</v>
      </c>
      <c r="G60" s="9">
        <f>IF($E60="","",ROUND(IF(ROW()=20,$C$11,$J59)*$C$6/12/100,2))</f>
        <v>0</v>
      </c>
      <c r="H60" s="9">
        <f>IF($E60="","",IF($C$12-$G60&gt;=IF(ROW()=20,$C$11,$J59),IF(ROW()=20,$C$11,$J59),$C$12-$G60))</f>
        <v>0</v>
      </c>
      <c r="I60" s="9">
        <f>IF($E60="","",MIN(IF(ROW()=20,$C$11,$J59)-$H60,IF(ROW()=20,$C$8,0)))</f>
        <v>0</v>
      </c>
      <c r="J60" s="9">
        <f>IF($E60="",IF(ROW()=20,0,$J59),IF(ROW()=20,$C$11,$J59)-$H60-$I60)</f>
        <v>0</v>
      </c>
    </row>
    <row r="61" spans="5:10">
      <c r="E61" s="12">
        <f>IF(IF(ROW()=20,$C$11,$J60)&lt;=0,"",ROW()-19)</f>
        <v>0</v>
      </c>
      <c r="F61" s="9">
        <f>IF($E61="","",$G61+$H61+$I61)</f>
        <v>0</v>
      </c>
      <c r="G61" s="9">
        <f>IF($E61="","",ROUND(IF(ROW()=20,$C$11,$J60)*$C$6/12/100,2))</f>
        <v>0</v>
      </c>
      <c r="H61" s="9">
        <f>IF($E61="","",IF($C$12-$G61&gt;=IF(ROW()=20,$C$11,$J60),IF(ROW()=20,$C$11,$J60),$C$12-$G61))</f>
        <v>0</v>
      </c>
      <c r="I61" s="9">
        <f>IF($E61="","",MIN(IF(ROW()=20,$C$11,$J60)-$H61,IF(ROW()=20,$C$8,0)))</f>
        <v>0</v>
      </c>
      <c r="J61" s="9">
        <f>IF($E61="",IF(ROW()=20,0,$J60),IF(ROW()=20,$C$11,$J60)-$H61-$I61)</f>
        <v>0</v>
      </c>
    </row>
    <row r="62" spans="5:10">
      <c r="E62" s="12">
        <f>IF(IF(ROW()=20,$C$11,$J61)&lt;=0,"",ROW()-19)</f>
        <v>0</v>
      </c>
      <c r="F62" s="9">
        <f>IF($E62="","",$G62+$H62+$I62)</f>
        <v>0</v>
      </c>
      <c r="G62" s="9">
        <f>IF($E62="","",ROUND(IF(ROW()=20,$C$11,$J61)*$C$6/12/100,2))</f>
        <v>0</v>
      </c>
      <c r="H62" s="9">
        <f>IF($E62="","",IF($C$12-$G62&gt;=IF(ROW()=20,$C$11,$J61),IF(ROW()=20,$C$11,$J61),$C$12-$G62))</f>
        <v>0</v>
      </c>
      <c r="I62" s="9">
        <f>IF($E62="","",MIN(IF(ROW()=20,$C$11,$J61)-$H62,IF(ROW()=20,$C$8,0)))</f>
        <v>0</v>
      </c>
      <c r="J62" s="9">
        <f>IF($E62="",IF(ROW()=20,0,$J61),IF(ROW()=20,$C$11,$J61)-$H62-$I62)</f>
        <v>0</v>
      </c>
    </row>
    <row r="63" spans="5:10">
      <c r="E63" s="12">
        <f>IF(IF(ROW()=20,$C$11,$J62)&lt;=0,"",ROW()-19)</f>
        <v>0</v>
      </c>
      <c r="F63" s="9">
        <f>IF($E63="","",$G63+$H63+$I63)</f>
        <v>0</v>
      </c>
      <c r="G63" s="9">
        <f>IF($E63="","",ROUND(IF(ROW()=20,$C$11,$J62)*$C$6/12/100,2))</f>
        <v>0</v>
      </c>
      <c r="H63" s="9">
        <f>IF($E63="","",IF($C$12-$G63&gt;=IF(ROW()=20,$C$11,$J62),IF(ROW()=20,$C$11,$J62),$C$12-$G63))</f>
        <v>0</v>
      </c>
      <c r="I63" s="9">
        <f>IF($E63="","",MIN(IF(ROW()=20,$C$11,$J62)-$H63,IF(ROW()=20,$C$8,0)))</f>
        <v>0</v>
      </c>
      <c r="J63" s="9">
        <f>IF($E63="",IF(ROW()=20,0,$J62),IF(ROW()=20,$C$11,$J62)-$H63-$I63)</f>
        <v>0</v>
      </c>
    </row>
    <row r="64" spans="5:10">
      <c r="E64" s="12">
        <f>IF(IF(ROW()=20,$C$11,$J63)&lt;=0,"",ROW()-19)</f>
        <v>0</v>
      </c>
      <c r="F64" s="9">
        <f>IF($E64="","",$G64+$H64+$I64)</f>
        <v>0</v>
      </c>
      <c r="G64" s="9">
        <f>IF($E64="","",ROUND(IF(ROW()=20,$C$11,$J63)*$C$6/12/100,2))</f>
        <v>0</v>
      </c>
      <c r="H64" s="9">
        <f>IF($E64="","",IF($C$12-$G64&gt;=IF(ROW()=20,$C$11,$J63),IF(ROW()=20,$C$11,$J63),$C$12-$G64))</f>
        <v>0</v>
      </c>
      <c r="I64" s="9">
        <f>IF($E64="","",MIN(IF(ROW()=20,$C$11,$J63)-$H64,IF(ROW()=20,$C$8,0)))</f>
        <v>0</v>
      </c>
      <c r="J64" s="9">
        <f>IF($E64="",IF(ROW()=20,0,$J63),IF(ROW()=20,$C$11,$J63)-$H64-$I64)</f>
        <v>0</v>
      </c>
    </row>
    <row r="65" spans="5:10">
      <c r="E65" s="12">
        <f>IF(IF(ROW()=20,$C$11,$J64)&lt;=0,"",ROW()-19)</f>
        <v>0</v>
      </c>
      <c r="F65" s="9">
        <f>IF($E65="","",$G65+$H65+$I65)</f>
        <v>0</v>
      </c>
      <c r="G65" s="9">
        <f>IF($E65="","",ROUND(IF(ROW()=20,$C$11,$J64)*$C$6/12/100,2))</f>
        <v>0</v>
      </c>
      <c r="H65" s="9">
        <f>IF($E65="","",IF($C$12-$G65&gt;=IF(ROW()=20,$C$11,$J64),IF(ROW()=20,$C$11,$J64),$C$12-$G65))</f>
        <v>0</v>
      </c>
      <c r="I65" s="9">
        <f>IF($E65="","",MIN(IF(ROW()=20,$C$11,$J64)-$H65,IF(ROW()=20,$C$8,0)))</f>
        <v>0</v>
      </c>
      <c r="J65" s="9">
        <f>IF($E65="",IF(ROW()=20,0,$J64),IF(ROW()=20,$C$11,$J64)-$H65-$I65)</f>
        <v>0</v>
      </c>
    </row>
    <row r="66" spans="5:10">
      <c r="E66" s="12">
        <f>IF(IF(ROW()=20,$C$11,$J65)&lt;=0,"",ROW()-19)</f>
        <v>0</v>
      </c>
      <c r="F66" s="9">
        <f>IF($E66="","",$G66+$H66+$I66)</f>
        <v>0</v>
      </c>
      <c r="G66" s="9">
        <f>IF($E66="","",ROUND(IF(ROW()=20,$C$11,$J65)*$C$6/12/100,2))</f>
        <v>0</v>
      </c>
      <c r="H66" s="9">
        <f>IF($E66="","",IF($C$12-$G66&gt;=IF(ROW()=20,$C$11,$J65),IF(ROW()=20,$C$11,$J65),$C$12-$G66))</f>
        <v>0</v>
      </c>
      <c r="I66" s="9">
        <f>IF($E66="","",MIN(IF(ROW()=20,$C$11,$J65)-$H66,IF(ROW()=20,$C$8,0)))</f>
        <v>0</v>
      </c>
      <c r="J66" s="9">
        <f>IF($E66="",IF(ROW()=20,0,$J65),IF(ROW()=20,$C$11,$J65)-$H66-$I66)</f>
        <v>0</v>
      </c>
    </row>
    <row r="67" spans="5:10">
      <c r="E67" s="12">
        <f>IF(IF(ROW()=20,$C$11,$J66)&lt;=0,"",ROW()-19)</f>
        <v>0</v>
      </c>
      <c r="F67" s="9">
        <f>IF($E67="","",$G67+$H67+$I67)</f>
        <v>0</v>
      </c>
      <c r="G67" s="9">
        <f>IF($E67="","",ROUND(IF(ROW()=20,$C$11,$J66)*$C$6/12/100,2))</f>
        <v>0</v>
      </c>
      <c r="H67" s="9">
        <f>IF($E67="","",IF($C$12-$G67&gt;=IF(ROW()=20,$C$11,$J66),IF(ROW()=20,$C$11,$J66),$C$12-$G67))</f>
        <v>0</v>
      </c>
      <c r="I67" s="9">
        <f>IF($E67="","",MIN(IF(ROW()=20,$C$11,$J66)-$H67,IF(ROW()=20,$C$8,0)))</f>
        <v>0</v>
      </c>
      <c r="J67" s="9">
        <f>IF($E67="",IF(ROW()=20,0,$J66),IF(ROW()=20,$C$11,$J66)-$H67-$I67)</f>
        <v>0</v>
      </c>
    </row>
    <row r="68" spans="5:10">
      <c r="E68" s="12">
        <f>IF(IF(ROW()=20,$C$11,$J67)&lt;=0,"",ROW()-19)</f>
        <v>0</v>
      </c>
      <c r="F68" s="9">
        <f>IF($E68="","",$G68+$H68+$I68)</f>
        <v>0</v>
      </c>
      <c r="G68" s="9">
        <f>IF($E68="","",ROUND(IF(ROW()=20,$C$11,$J67)*$C$6/12/100,2))</f>
        <v>0</v>
      </c>
      <c r="H68" s="9">
        <f>IF($E68="","",IF($C$12-$G68&gt;=IF(ROW()=20,$C$11,$J67),IF(ROW()=20,$C$11,$J67),$C$12-$G68))</f>
        <v>0</v>
      </c>
      <c r="I68" s="9">
        <f>IF($E68="","",MIN(IF(ROW()=20,$C$11,$J67)-$H68,IF(ROW()=20,$C$8,0)))</f>
        <v>0</v>
      </c>
      <c r="J68" s="9">
        <f>IF($E68="",IF(ROW()=20,0,$J67),IF(ROW()=20,$C$11,$J67)-$H68-$I68)</f>
        <v>0</v>
      </c>
    </row>
    <row r="69" spans="5:10">
      <c r="E69" s="12">
        <f>IF(IF(ROW()=20,$C$11,$J68)&lt;=0,"",ROW()-19)</f>
        <v>0</v>
      </c>
      <c r="F69" s="9">
        <f>IF($E69="","",$G69+$H69+$I69)</f>
        <v>0</v>
      </c>
      <c r="G69" s="9">
        <f>IF($E69="","",ROUND(IF(ROW()=20,$C$11,$J68)*$C$6/12/100,2))</f>
        <v>0</v>
      </c>
      <c r="H69" s="9">
        <f>IF($E69="","",IF($C$12-$G69&gt;=IF(ROW()=20,$C$11,$J68),IF(ROW()=20,$C$11,$J68),$C$12-$G69))</f>
        <v>0</v>
      </c>
      <c r="I69" s="9">
        <f>IF($E69="","",MIN(IF(ROW()=20,$C$11,$J68)-$H69,IF(ROW()=20,$C$8,0)))</f>
        <v>0</v>
      </c>
      <c r="J69" s="9">
        <f>IF($E69="",IF(ROW()=20,0,$J68),IF(ROW()=20,$C$11,$J68)-$H69-$I69)</f>
        <v>0</v>
      </c>
    </row>
    <row r="70" spans="5:10">
      <c r="E70" s="12">
        <f>IF(IF(ROW()=20,$C$11,$J69)&lt;=0,"",ROW()-19)</f>
        <v>0</v>
      </c>
      <c r="F70" s="9">
        <f>IF($E70="","",$G70+$H70+$I70)</f>
        <v>0</v>
      </c>
      <c r="G70" s="9">
        <f>IF($E70="","",ROUND(IF(ROW()=20,$C$11,$J69)*$C$6/12/100,2))</f>
        <v>0</v>
      </c>
      <c r="H70" s="9">
        <f>IF($E70="","",IF($C$12-$G70&gt;=IF(ROW()=20,$C$11,$J69),IF(ROW()=20,$C$11,$J69),$C$12-$G70))</f>
        <v>0</v>
      </c>
      <c r="I70" s="9">
        <f>IF($E70="","",MIN(IF(ROW()=20,$C$11,$J69)-$H70,IF(ROW()=20,$C$8,0)))</f>
        <v>0</v>
      </c>
      <c r="J70" s="9">
        <f>IF($E70="",IF(ROW()=20,0,$J69),IF(ROW()=20,$C$11,$J69)-$H70-$I70)</f>
        <v>0</v>
      </c>
    </row>
    <row r="71" spans="5:10">
      <c r="E71" s="12">
        <f>IF(IF(ROW()=20,$C$11,$J70)&lt;=0,"",ROW()-19)</f>
        <v>0</v>
      </c>
      <c r="F71" s="9">
        <f>IF($E71="","",$G71+$H71+$I71)</f>
        <v>0</v>
      </c>
      <c r="G71" s="9">
        <f>IF($E71="","",ROUND(IF(ROW()=20,$C$11,$J70)*$C$6/12/100,2))</f>
        <v>0</v>
      </c>
      <c r="H71" s="9">
        <f>IF($E71="","",IF($C$12-$G71&gt;=IF(ROW()=20,$C$11,$J70),IF(ROW()=20,$C$11,$J70),$C$12-$G71))</f>
        <v>0</v>
      </c>
      <c r="I71" s="9">
        <f>IF($E71="","",MIN(IF(ROW()=20,$C$11,$J70)-$H71,IF(ROW()=20,$C$8,0)))</f>
        <v>0</v>
      </c>
      <c r="J71" s="9">
        <f>IF($E71="",IF(ROW()=20,0,$J70),IF(ROW()=20,$C$11,$J70)-$H71-$I71)</f>
        <v>0</v>
      </c>
    </row>
    <row r="72" spans="5:10">
      <c r="E72" s="12">
        <f>IF(IF(ROW()=20,$C$11,$J71)&lt;=0,"",ROW()-19)</f>
        <v>0</v>
      </c>
      <c r="F72" s="9">
        <f>IF($E72="","",$G72+$H72+$I72)</f>
        <v>0</v>
      </c>
      <c r="G72" s="9">
        <f>IF($E72="","",ROUND(IF(ROW()=20,$C$11,$J71)*$C$6/12/100,2))</f>
        <v>0</v>
      </c>
      <c r="H72" s="9">
        <f>IF($E72="","",IF($C$12-$G72&gt;=IF(ROW()=20,$C$11,$J71),IF(ROW()=20,$C$11,$J71),$C$12-$G72))</f>
        <v>0</v>
      </c>
      <c r="I72" s="9">
        <f>IF($E72="","",MIN(IF(ROW()=20,$C$11,$J71)-$H72,IF(ROW()=20,$C$8,0)))</f>
        <v>0</v>
      </c>
      <c r="J72" s="9">
        <f>IF($E72="",IF(ROW()=20,0,$J71),IF(ROW()=20,$C$11,$J71)-$H72-$I72)</f>
        <v>0</v>
      </c>
    </row>
    <row r="73" spans="5:10">
      <c r="E73" s="12">
        <f>IF(IF(ROW()=20,$C$11,$J72)&lt;=0,"",ROW()-19)</f>
        <v>0</v>
      </c>
      <c r="F73" s="9">
        <f>IF($E73="","",$G73+$H73+$I73)</f>
        <v>0</v>
      </c>
      <c r="G73" s="9">
        <f>IF($E73="","",ROUND(IF(ROW()=20,$C$11,$J72)*$C$6/12/100,2))</f>
        <v>0</v>
      </c>
      <c r="H73" s="9">
        <f>IF($E73="","",IF($C$12-$G73&gt;=IF(ROW()=20,$C$11,$J72),IF(ROW()=20,$C$11,$J72),$C$12-$G73))</f>
        <v>0</v>
      </c>
      <c r="I73" s="9">
        <f>IF($E73="","",MIN(IF(ROW()=20,$C$11,$J72)-$H73,IF(ROW()=20,$C$8,0)))</f>
        <v>0</v>
      </c>
      <c r="J73" s="9">
        <f>IF($E73="",IF(ROW()=20,0,$J72),IF(ROW()=20,$C$11,$J72)-$H73-$I73)</f>
        <v>0</v>
      </c>
    </row>
    <row r="74" spans="5:10">
      <c r="E74" s="12">
        <f>IF(IF(ROW()=20,$C$11,$J73)&lt;=0,"",ROW()-19)</f>
        <v>0</v>
      </c>
      <c r="F74" s="9">
        <f>IF($E74="","",$G74+$H74+$I74)</f>
        <v>0</v>
      </c>
      <c r="G74" s="9">
        <f>IF($E74="","",ROUND(IF(ROW()=20,$C$11,$J73)*$C$6/12/100,2))</f>
        <v>0</v>
      </c>
      <c r="H74" s="9">
        <f>IF($E74="","",IF($C$12-$G74&gt;=IF(ROW()=20,$C$11,$J73),IF(ROW()=20,$C$11,$J73),$C$12-$G74))</f>
        <v>0</v>
      </c>
      <c r="I74" s="9">
        <f>IF($E74="","",MIN(IF(ROW()=20,$C$11,$J73)-$H74,IF(ROW()=20,$C$8,0)))</f>
        <v>0</v>
      </c>
      <c r="J74" s="9">
        <f>IF($E74="",IF(ROW()=20,0,$J73),IF(ROW()=20,$C$11,$J73)-$H74-$I74)</f>
        <v>0</v>
      </c>
    </row>
    <row r="75" spans="5:10">
      <c r="E75" s="12">
        <f>IF(IF(ROW()=20,$C$11,$J74)&lt;=0,"",ROW()-19)</f>
        <v>0</v>
      </c>
      <c r="F75" s="9">
        <f>IF($E75="","",$G75+$H75+$I75)</f>
        <v>0</v>
      </c>
      <c r="G75" s="9">
        <f>IF($E75="","",ROUND(IF(ROW()=20,$C$11,$J74)*$C$6/12/100,2))</f>
        <v>0</v>
      </c>
      <c r="H75" s="9">
        <f>IF($E75="","",IF($C$12-$G75&gt;=IF(ROW()=20,$C$11,$J74),IF(ROW()=20,$C$11,$J74),$C$12-$G75))</f>
        <v>0</v>
      </c>
      <c r="I75" s="9">
        <f>IF($E75="","",MIN(IF(ROW()=20,$C$11,$J74)-$H75,IF(ROW()=20,$C$8,0)))</f>
        <v>0</v>
      </c>
      <c r="J75" s="9">
        <f>IF($E75="",IF(ROW()=20,0,$J74),IF(ROW()=20,$C$11,$J74)-$H75-$I75)</f>
        <v>0</v>
      </c>
    </row>
    <row r="76" spans="5:10">
      <c r="E76" s="12">
        <f>IF(IF(ROW()=20,$C$11,$J75)&lt;=0,"",ROW()-19)</f>
        <v>0</v>
      </c>
      <c r="F76" s="9">
        <f>IF($E76="","",$G76+$H76+$I76)</f>
        <v>0</v>
      </c>
      <c r="G76" s="9">
        <f>IF($E76="","",ROUND(IF(ROW()=20,$C$11,$J75)*$C$6/12/100,2))</f>
        <v>0</v>
      </c>
      <c r="H76" s="9">
        <f>IF($E76="","",IF($C$12-$G76&gt;=IF(ROW()=20,$C$11,$J75),IF(ROW()=20,$C$11,$J75),$C$12-$G76))</f>
        <v>0</v>
      </c>
      <c r="I76" s="9">
        <f>IF($E76="","",MIN(IF(ROW()=20,$C$11,$J75)-$H76,IF(ROW()=20,$C$8,0)))</f>
        <v>0</v>
      </c>
      <c r="J76" s="9">
        <f>IF($E76="",IF(ROW()=20,0,$J75),IF(ROW()=20,$C$11,$J75)-$H76-$I76)</f>
        <v>0</v>
      </c>
    </row>
    <row r="77" spans="5:10">
      <c r="E77" s="12">
        <f>IF(IF(ROW()=20,$C$11,$J76)&lt;=0,"",ROW()-19)</f>
        <v>0</v>
      </c>
      <c r="F77" s="9">
        <f>IF($E77="","",$G77+$H77+$I77)</f>
        <v>0</v>
      </c>
      <c r="G77" s="9">
        <f>IF($E77="","",ROUND(IF(ROW()=20,$C$11,$J76)*$C$6/12/100,2))</f>
        <v>0</v>
      </c>
      <c r="H77" s="9">
        <f>IF($E77="","",IF($C$12-$G77&gt;=IF(ROW()=20,$C$11,$J76),IF(ROW()=20,$C$11,$J76),$C$12-$G77))</f>
        <v>0</v>
      </c>
      <c r="I77" s="9">
        <f>IF($E77="","",MIN(IF(ROW()=20,$C$11,$J76)-$H77,IF(ROW()=20,$C$8,0)))</f>
        <v>0</v>
      </c>
      <c r="J77" s="9">
        <f>IF($E77="",IF(ROW()=20,0,$J76),IF(ROW()=20,$C$11,$J76)-$H77-$I77)</f>
        <v>0</v>
      </c>
    </row>
    <row r="78" spans="5:10">
      <c r="E78" s="12">
        <f>IF(IF(ROW()=20,$C$11,$J77)&lt;=0,"",ROW()-19)</f>
        <v>0</v>
      </c>
      <c r="F78" s="9">
        <f>IF($E78="","",$G78+$H78+$I78)</f>
        <v>0</v>
      </c>
      <c r="G78" s="9">
        <f>IF($E78="","",ROUND(IF(ROW()=20,$C$11,$J77)*$C$6/12/100,2))</f>
        <v>0</v>
      </c>
      <c r="H78" s="9">
        <f>IF($E78="","",IF($C$12-$G78&gt;=IF(ROW()=20,$C$11,$J77),IF(ROW()=20,$C$11,$J77),$C$12-$G78))</f>
        <v>0</v>
      </c>
      <c r="I78" s="9">
        <f>IF($E78="","",MIN(IF(ROW()=20,$C$11,$J77)-$H78,IF(ROW()=20,$C$8,0)))</f>
        <v>0</v>
      </c>
      <c r="J78" s="9">
        <f>IF($E78="",IF(ROW()=20,0,$J77),IF(ROW()=20,$C$11,$J77)-$H78-$I78)</f>
        <v>0</v>
      </c>
    </row>
    <row r="79" spans="5:10">
      <c r="E79" s="12">
        <f>IF(IF(ROW()=20,$C$11,$J78)&lt;=0,"",ROW()-19)</f>
        <v>0</v>
      </c>
      <c r="F79" s="9">
        <f>IF($E79="","",$G79+$H79+$I79)</f>
        <v>0</v>
      </c>
      <c r="G79" s="9">
        <f>IF($E79="","",ROUND(IF(ROW()=20,$C$11,$J78)*$C$6/12/100,2))</f>
        <v>0</v>
      </c>
      <c r="H79" s="9">
        <f>IF($E79="","",IF($C$12-$G79&gt;=IF(ROW()=20,$C$11,$J78),IF(ROW()=20,$C$11,$J78),$C$12-$G79))</f>
        <v>0</v>
      </c>
      <c r="I79" s="9">
        <f>IF($E79="","",MIN(IF(ROW()=20,$C$11,$J78)-$H79,IF(ROW()=20,$C$8,0)))</f>
        <v>0</v>
      </c>
      <c r="J79" s="9">
        <f>IF($E79="",IF(ROW()=20,0,$J78),IF(ROW()=20,$C$11,$J78)-$H79-$I79)</f>
        <v>0</v>
      </c>
    </row>
    <row r="80" spans="5:10">
      <c r="E80" s="12">
        <f>IF(IF(ROW()=20,$C$11,$J79)&lt;=0,"",ROW()-19)</f>
        <v>0</v>
      </c>
      <c r="F80" s="9">
        <f>IF($E80="","",$G80+$H80+$I80)</f>
        <v>0</v>
      </c>
      <c r="G80" s="9">
        <f>IF($E80="","",ROUND(IF(ROW()=20,$C$11,$J79)*$C$6/12/100,2))</f>
        <v>0</v>
      </c>
      <c r="H80" s="9">
        <f>IF($E80="","",IF($C$12-$G80&gt;=IF(ROW()=20,$C$11,$J79),IF(ROW()=20,$C$11,$J79),$C$12-$G80))</f>
        <v>0</v>
      </c>
      <c r="I80" s="9">
        <f>IF($E80="","",MIN(IF(ROW()=20,$C$11,$J79)-$H80,IF(ROW()=20,$C$8,0)))</f>
        <v>0</v>
      </c>
      <c r="J80" s="9">
        <f>IF($E80="",IF(ROW()=20,0,$J79),IF(ROW()=20,$C$11,$J79)-$H80-$I80)</f>
        <v>0</v>
      </c>
    </row>
    <row r="81" spans="5:10">
      <c r="E81" s="12">
        <f>IF(IF(ROW()=20,$C$11,$J80)&lt;=0,"",ROW()-19)</f>
        <v>0</v>
      </c>
      <c r="F81" s="9">
        <f>IF($E81="","",$G81+$H81+$I81)</f>
        <v>0</v>
      </c>
      <c r="G81" s="9">
        <f>IF($E81="","",ROUND(IF(ROW()=20,$C$11,$J80)*$C$6/12/100,2))</f>
        <v>0</v>
      </c>
      <c r="H81" s="9">
        <f>IF($E81="","",IF($C$12-$G81&gt;=IF(ROW()=20,$C$11,$J80),IF(ROW()=20,$C$11,$J80),$C$12-$G81))</f>
        <v>0</v>
      </c>
      <c r="I81" s="9">
        <f>IF($E81="","",MIN(IF(ROW()=20,$C$11,$J80)-$H81,IF(ROW()=20,$C$8,0)))</f>
        <v>0</v>
      </c>
      <c r="J81" s="9">
        <f>IF($E81="",IF(ROW()=20,0,$J80),IF(ROW()=20,$C$11,$J80)-$H81-$I81)</f>
        <v>0</v>
      </c>
    </row>
    <row r="82" spans="5:10">
      <c r="E82" s="12">
        <f>IF(IF(ROW()=20,$C$11,$J81)&lt;=0,"",ROW()-19)</f>
        <v>0</v>
      </c>
      <c r="F82" s="9">
        <f>IF($E82="","",$G82+$H82+$I82)</f>
        <v>0</v>
      </c>
      <c r="G82" s="9">
        <f>IF($E82="","",ROUND(IF(ROW()=20,$C$11,$J81)*$C$6/12/100,2))</f>
        <v>0</v>
      </c>
      <c r="H82" s="9">
        <f>IF($E82="","",IF($C$12-$G82&gt;=IF(ROW()=20,$C$11,$J81),IF(ROW()=20,$C$11,$J81),$C$12-$G82))</f>
        <v>0</v>
      </c>
      <c r="I82" s="9">
        <f>IF($E82="","",MIN(IF(ROW()=20,$C$11,$J81)-$H82,IF(ROW()=20,$C$8,0)))</f>
        <v>0</v>
      </c>
      <c r="J82" s="9">
        <f>IF($E82="",IF(ROW()=20,0,$J81),IF(ROW()=20,$C$11,$J81)-$H82-$I82)</f>
        <v>0</v>
      </c>
    </row>
    <row r="83" spans="5:10">
      <c r="E83" s="12">
        <f>IF(IF(ROW()=20,$C$11,$J82)&lt;=0,"",ROW()-19)</f>
        <v>0</v>
      </c>
      <c r="F83" s="9">
        <f>IF($E83="","",$G83+$H83+$I83)</f>
        <v>0</v>
      </c>
      <c r="G83" s="9">
        <f>IF($E83="","",ROUND(IF(ROW()=20,$C$11,$J82)*$C$6/12/100,2))</f>
        <v>0</v>
      </c>
      <c r="H83" s="9">
        <f>IF($E83="","",IF($C$12-$G83&gt;=IF(ROW()=20,$C$11,$J82),IF(ROW()=20,$C$11,$J82),$C$12-$G83))</f>
        <v>0</v>
      </c>
      <c r="I83" s="9">
        <f>IF($E83="","",MIN(IF(ROW()=20,$C$11,$J82)-$H83,IF(ROW()=20,$C$8,0)))</f>
        <v>0</v>
      </c>
      <c r="J83" s="9">
        <f>IF($E83="",IF(ROW()=20,0,$J82),IF(ROW()=20,$C$11,$J82)-$H83-$I83)</f>
        <v>0</v>
      </c>
    </row>
    <row r="84" spans="5:10">
      <c r="E84" s="12">
        <f>IF(IF(ROW()=20,$C$11,$J83)&lt;=0,"",ROW()-19)</f>
        <v>0</v>
      </c>
      <c r="F84" s="9">
        <f>IF($E84="","",$G84+$H84+$I84)</f>
        <v>0</v>
      </c>
      <c r="G84" s="9">
        <f>IF($E84="","",ROUND(IF(ROW()=20,$C$11,$J83)*$C$6/12/100,2))</f>
        <v>0</v>
      </c>
      <c r="H84" s="9">
        <f>IF($E84="","",IF($C$12-$G84&gt;=IF(ROW()=20,$C$11,$J83),IF(ROW()=20,$C$11,$J83),$C$12-$G84))</f>
        <v>0</v>
      </c>
      <c r="I84" s="9">
        <f>IF($E84="","",MIN(IF(ROW()=20,$C$11,$J83)-$H84,IF(ROW()=20,$C$8,0)))</f>
        <v>0</v>
      </c>
      <c r="J84" s="9">
        <f>IF($E84="",IF(ROW()=20,0,$J83),IF(ROW()=20,$C$11,$J83)-$H84-$I84)</f>
        <v>0</v>
      </c>
    </row>
    <row r="85" spans="5:10">
      <c r="E85" s="12">
        <f>IF(IF(ROW()=20,$C$11,$J84)&lt;=0,"",ROW()-19)</f>
        <v>0</v>
      </c>
      <c r="F85" s="9">
        <f>IF($E85="","",$G85+$H85+$I85)</f>
        <v>0</v>
      </c>
      <c r="G85" s="9">
        <f>IF($E85="","",ROUND(IF(ROW()=20,$C$11,$J84)*$C$6/12/100,2))</f>
        <v>0</v>
      </c>
      <c r="H85" s="9">
        <f>IF($E85="","",IF($C$12-$G85&gt;=IF(ROW()=20,$C$11,$J84),IF(ROW()=20,$C$11,$J84),$C$12-$G85))</f>
        <v>0</v>
      </c>
      <c r="I85" s="9">
        <f>IF($E85="","",MIN(IF(ROW()=20,$C$11,$J84)-$H85,IF(ROW()=20,$C$8,0)))</f>
        <v>0</v>
      </c>
      <c r="J85" s="9">
        <f>IF($E85="",IF(ROW()=20,0,$J84),IF(ROW()=20,$C$11,$J84)-$H85-$I85)</f>
        <v>0</v>
      </c>
    </row>
    <row r="86" spans="5:10">
      <c r="E86" s="12">
        <f>IF(IF(ROW()=20,$C$11,$J85)&lt;=0,"",ROW()-19)</f>
        <v>0</v>
      </c>
      <c r="F86" s="9">
        <f>IF($E86="","",$G86+$H86+$I86)</f>
        <v>0</v>
      </c>
      <c r="G86" s="9">
        <f>IF($E86="","",ROUND(IF(ROW()=20,$C$11,$J85)*$C$6/12/100,2))</f>
        <v>0</v>
      </c>
      <c r="H86" s="9">
        <f>IF($E86="","",IF($C$12-$G86&gt;=IF(ROW()=20,$C$11,$J85),IF(ROW()=20,$C$11,$J85),$C$12-$G86))</f>
        <v>0</v>
      </c>
      <c r="I86" s="9">
        <f>IF($E86="","",MIN(IF(ROW()=20,$C$11,$J85)-$H86,IF(ROW()=20,$C$8,0)))</f>
        <v>0</v>
      </c>
      <c r="J86" s="9">
        <f>IF($E86="",IF(ROW()=20,0,$J85),IF(ROW()=20,$C$11,$J85)-$H86-$I86)</f>
        <v>0</v>
      </c>
    </row>
    <row r="87" spans="5:10">
      <c r="E87" s="12">
        <f>IF(IF(ROW()=20,$C$11,$J86)&lt;=0,"",ROW()-19)</f>
        <v>0</v>
      </c>
      <c r="F87" s="9">
        <f>IF($E87="","",$G87+$H87+$I87)</f>
        <v>0</v>
      </c>
      <c r="G87" s="9">
        <f>IF($E87="","",ROUND(IF(ROW()=20,$C$11,$J86)*$C$6/12/100,2))</f>
        <v>0</v>
      </c>
      <c r="H87" s="9">
        <f>IF($E87="","",IF($C$12-$G87&gt;=IF(ROW()=20,$C$11,$J86),IF(ROW()=20,$C$11,$J86),$C$12-$G87))</f>
        <v>0</v>
      </c>
      <c r="I87" s="9">
        <f>IF($E87="","",MIN(IF(ROW()=20,$C$11,$J86)-$H87,IF(ROW()=20,$C$8,0)))</f>
        <v>0</v>
      </c>
      <c r="J87" s="9">
        <f>IF($E87="",IF(ROW()=20,0,$J86),IF(ROW()=20,$C$11,$J86)-$H87-$I87)</f>
        <v>0</v>
      </c>
    </row>
    <row r="88" spans="5:10">
      <c r="E88" s="12">
        <f>IF(IF(ROW()=20,$C$11,$J87)&lt;=0,"",ROW()-19)</f>
        <v>0</v>
      </c>
      <c r="F88" s="9">
        <f>IF($E88="","",$G88+$H88+$I88)</f>
        <v>0</v>
      </c>
      <c r="G88" s="9">
        <f>IF($E88="","",ROUND(IF(ROW()=20,$C$11,$J87)*$C$6/12/100,2))</f>
        <v>0</v>
      </c>
      <c r="H88" s="9">
        <f>IF($E88="","",IF($C$12-$G88&gt;=IF(ROW()=20,$C$11,$J87),IF(ROW()=20,$C$11,$J87),$C$12-$G88))</f>
        <v>0</v>
      </c>
      <c r="I88" s="9">
        <f>IF($E88="","",MIN(IF(ROW()=20,$C$11,$J87)-$H88,IF(ROW()=20,$C$8,0)))</f>
        <v>0</v>
      </c>
      <c r="J88" s="9">
        <f>IF($E88="",IF(ROW()=20,0,$J87),IF(ROW()=20,$C$11,$J87)-$H88-$I88)</f>
        <v>0</v>
      </c>
    </row>
    <row r="89" spans="5:10">
      <c r="E89" s="12">
        <f>IF(IF(ROW()=20,$C$11,$J88)&lt;=0,"",ROW()-19)</f>
        <v>0</v>
      </c>
      <c r="F89" s="9">
        <f>IF($E89="","",$G89+$H89+$I89)</f>
        <v>0</v>
      </c>
      <c r="G89" s="9">
        <f>IF($E89="","",ROUND(IF(ROW()=20,$C$11,$J88)*$C$6/12/100,2))</f>
        <v>0</v>
      </c>
      <c r="H89" s="9">
        <f>IF($E89="","",IF($C$12-$G89&gt;=IF(ROW()=20,$C$11,$J88),IF(ROW()=20,$C$11,$J88),$C$12-$G89))</f>
        <v>0</v>
      </c>
      <c r="I89" s="9">
        <f>IF($E89="","",MIN(IF(ROW()=20,$C$11,$J88)-$H89,IF(ROW()=20,$C$8,0)))</f>
        <v>0</v>
      </c>
      <c r="J89" s="9">
        <f>IF($E89="",IF(ROW()=20,0,$J88),IF(ROW()=20,$C$11,$J88)-$H89-$I89)</f>
        <v>0</v>
      </c>
    </row>
    <row r="90" spans="5:10">
      <c r="E90" s="12">
        <f>IF(IF(ROW()=20,$C$11,$J89)&lt;=0,"",ROW()-19)</f>
        <v>0</v>
      </c>
      <c r="F90" s="9">
        <f>IF($E90="","",$G90+$H90+$I90)</f>
        <v>0</v>
      </c>
      <c r="G90" s="9">
        <f>IF($E90="","",ROUND(IF(ROW()=20,$C$11,$J89)*$C$6/12/100,2))</f>
        <v>0</v>
      </c>
      <c r="H90" s="9">
        <f>IF($E90="","",IF($C$12-$G90&gt;=IF(ROW()=20,$C$11,$J89),IF(ROW()=20,$C$11,$J89),$C$12-$G90))</f>
        <v>0</v>
      </c>
      <c r="I90" s="9">
        <f>IF($E90="","",MIN(IF(ROW()=20,$C$11,$J89)-$H90,IF(ROW()=20,$C$8,0)))</f>
        <v>0</v>
      </c>
      <c r="J90" s="9">
        <f>IF($E90="",IF(ROW()=20,0,$J89),IF(ROW()=20,$C$11,$J89)-$H90-$I90)</f>
        <v>0</v>
      </c>
    </row>
    <row r="91" spans="5:10">
      <c r="E91" s="12">
        <f>IF(IF(ROW()=20,$C$11,$J90)&lt;=0,"",ROW()-19)</f>
        <v>0</v>
      </c>
      <c r="F91" s="9">
        <f>IF($E91="","",$G91+$H91+$I91)</f>
        <v>0</v>
      </c>
      <c r="G91" s="9">
        <f>IF($E91="","",ROUND(IF(ROW()=20,$C$11,$J90)*$C$6/12/100,2))</f>
        <v>0</v>
      </c>
      <c r="H91" s="9">
        <f>IF($E91="","",IF($C$12-$G91&gt;=IF(ROW()=20,$C$11,$J90),IF(ROW()=20,$C$11,$J90),$C$12-$G91))</f>
        <v>0</v>
      </c>
      <c r="I91" s="9">
        <f>IF($E91="","",MIN(IF(ROW()=20,$C$11,$J90)-$H91,IF(ROW()=20,$C$8,0)))</f>
        <v>0</v>
      </c>
      <c r="J91" s="9">
        <f>IF($E91="",IF(ROW()=20,0,$J90),IF(ROW()=20,$C$11,$J90)-$H91-$I91)</f>
        <v>0</v>
      </c>
    </row>
    <row r="92" spans="5:10">
      <c r="E92" s="12">
        <f>IF(IF(ROW()=20,$C$11,$J91)&lt;=0,"",ROW()-19)</f>
        <v>0</v>
      </c>
      <c r="F92" s="9">
        <f>IF($E92="","",$G92+$H92+$I92)</f>
        <v>0</v>
      </c>
      <c r="G92" s="9">
        <f>IF($E92="","",ROUND(IF(ROW()=20,$C$11,$J91)*$C$6/12/100,2))</f>
        <v>0</v>
      </c>
      <c r="H92" s="9">
        <f>IF($E92="","",IF($C$12-$G92&gt;=IF(ROW()=20,$C$11,$J91),IF(ROW()=20,$C$11,$J91),$C$12-$G92))</f>
        <v>0</v>
      </c>
      <c r="I92" s="9">
        <f>IF($E92="","",MIN(IF(ROW()=20,$C$11,$J91)-$H92,IF(ROW()=20,$C$8,0)))</f>
        <v>0</v>
      </c>
      <c r="J92" s="9">
        <f>IF($E92="",IF(ROW()=20,0,$J91),IF(ROW()=20,$C$11,$J91)-$H92-$I92)</f>
        <v>0</v>
      </c>
    </row>
    <row r="93" spans="5:10">
      <c r="E93" s="12">
        <f>IF(IF(ROW()=20,$C$11,$J92)&lt;=0,"",ROW()-19)</f>
        <v>0</v>
      </c>
      <c r="F93" s="9">
        <f>IF($E93="","",$G93+$H93+$I93)</f>
        <v>0</v>
      </c>
      <c r="G93" s="9">
        <f>IF($E93="","",ROUND(IF(ROW()=20,$C$11,$J92)*$C$6/12/100,2))</f>
        <v>0</v>
      </c>
      <c r="H93" s="9">
        <f>IF($E93="","",IF($C$12-$G93&gt;=IF(ROW()=20,$C$11,$J92),IF(ROW()=20,$C$11,$J92),$C$12-$G93))</f>
        <v>0</v>
      </c>
      <c r="I93" s="9">
        <f>IF($E93="","",MIN(IF(ROW()=20,$C$11,$J92)-$H93,IF(ROW()=20,$C$8,0)))</f>
        <v>0</v>
      </c>
      <c r="J93" s="9">
        <f>IF($E93="",IF(ROW()=20,0,$J92),IF(ROW()=20,$C$11,$J92)-$H93-$I93)</f>
        <v>0</v>
      </c>
    </row>
    <row r="94" spans="5:10">
      <c r="E94" s="12">
        <f>IF(IF(ROW()=20,$C$11,$J93)&lt;=0,"",ROW()-19)</f>
        <v>0</v>
      </c>
      <c r="F94" s="9">
        <f>IF($E94="","",$G94+$H94+$I94)</f>
        <v>0</v>
      </c>
      <c r="G94" s="9">
        <f>IF($E94="","",ROUND(IF(ROW()=20,$C$11,$J93)*$C$6/12/100,2))</f>
        <v>0</v>
      </c>
      <c r="H94" s="9">
        <f>IF($E94="","",IF($C$12-$G94&gt;=IF(ROW()=20,$C$11,$J93),IF(ROW()=20,$C$11,$J93),$C$12-$G94))</f>
        <v>0</v>
      </c>
      <c r="I94" s="9">
        <f>IF($E94="","",MIN(IF(ROW()=20,$C$11,$J93)-$H94,IF(ROW()=20,$C$8,0)))</f>
        <v>0</v>
      </c>
      <c r="J94" s="9">
        <f>IF($E94="",IF(ROW()=20,0,$J93),IF(ROW()=20,$C$11,$J93)-$H94-$I94)</f>
        <v>0</v>
      </c>
    </row>
    <row r="95" spans="5:10">
      <c r="E95" s="12">
        <f>IF(IF(ROW()=20,$C$11,$J94)&lt;=0,"",ROW()-19)</f>
        <v>0</v>
      </c>
      <c r="F95" s="9">
        <f>IF($E95="","",$G95+$H95+$I95)</f>
        <v>0</v>
      </c>
      <c r="G95" s="9">
        <f>IF($E95="","",ROUND(IF(ROW()=20,$C$11,$J94)*$C$6/12/100,2))</f>
        <v>0</v>
      </c>
      <c r="H95" s="9">
        <f>IF($E95="","",IF($C$12-$G95&gt;=IF(ROW()=20,$C$11,$J94),IF(ROW()=20,$C$11,$J94),$C$12-$G95))</f>
        <v>0</v>
      </c>
      <c r="I95" s="9">
        <f>IF($E95="","",MIN(IF(ROW()=20,$C$11,$J94)-$H95,IF(ROW()=20,$C$8,0)))</f>
        <v>0</v>
      </c>
      <c r="J95" s="9">
        <f>IF($E95="",IF(ROW()=20,0,$J94),IF(ROW()=20,$C$11,$J94)-$H95-$I95)</f>
        <v>0</v>
      </c>
    </row>
    <row r="96" spans="5:10">
      <c r="E96" s="12">
        <f>IF(IF(ROW()=20,$C$11,$J95)&lt;=0,"",ROW()-19)</f>
        <v>0</v>
      </c>
      <c r="F96" s="9">
        <f>IF($E96="","",$G96+$H96+$I96)</f>
        <v>0</v>
      </c>
      <c r="G96" s="9">
        <f>IF($E96="","",ROUND(IF(ROW()=20,$C$11,$J95)*$C$6/12/100,2))</f>
        <v>0</v>
      </c>
      <c r="H96" s="9">
        <f>IF($E96="","",IF($C$12-$G96&gt;=IF(ROW()=20,$C$11,$J95),IF(ROW()=20,$C$11,$J95),$C$12-$G96))</f>
        <v>0</v>
      </c>
      <c r="I96" s="9">
        <f>IF($E96="","",MIN(IF(ROW()=20,$C$11,$J95)-$H96,IF(ROW()=20,$C$8,0)))</f>
        <v>0</v>
      </c>
      <c r="J96" s="9">
        <f>IF($E96="",IF(ROW()=20,0,$J95),IF(ROW()=20,$C$11,$J95)-$H96-$I96)</f>
        <v>0</v>
      </c>
    </row>
    <row r="97" spans="5:10">
      <c r="E97" s="12">
        <f>IF(IF(ROW()=20,$C$11,$J96)&lt;=0,"",ROW()-19)</f>
        <v>0</v>
      </c>
      <c r="F97" s="9">
        <f>IF($E97="","",$G97+$H97+$I97)</f>
        <v>0</v>
      </c>
      <c r="G97" s="9">
        <f>IF($E97="","",ROUND(IF(ROW()=20,$C$11,$J96)*$C$6/12/100,2))</f>
        <v>0</v>
      </c>
      <c r="H97" s="9">
        <f>IF($E97="","",IF($C$12-$G97&gt;=IF(ROW()=20,$C$11,$J96),IF(ROW()=20,$C$11,$J96),$C$12-$G97))</f>
        <v>0</v>
      </c>
      <c r="I97" s="9">
        <f>IF($E97="","",MIN(IF(ROW()=20,$C$11,$J96)-$H97,IF(ROW()=20,$C$8,0)))</f>
        <v>0</v>
      </c>
      <c r="J97" s="9">
        <f>IF($E97="",IF(ROW()=20,0,$J96),IF(ROW()=20,$C$11,$J96)-$H97-$I97)</f>
        <v>0</v>
      </c>
    </row>
    <row r="98" spans="5:10">
      <c r="E98" s="12">
        <f>IF(IF(ROW()=20,$C$11,$J97)&lt;=0,"",ROW()-19)</f>
        <v>0</v>
      </c>
      <c r="F98" s="9">
        <f>IF($E98="","",$G98+$H98+$I98)</f>
        <v>0</v>
      </c>
      <c r="G98" s="9">
        <f>IF($E98="","",ROUND(IF(ROW()=20,$C$11,$J97)*$C$6/12/100,2))</f>
        <v>0</v>
      </c>
      <c r="H98" s="9">
        <f>IF($E98="","",IF($C$12-$G98&gt;=IF(ROW()=20,$C$11,$J97),IF(ROW()=20,$C$11,$J97),$C$12-$G98))</f>
        <v>0</v>
      </c>
      <c r="I98" s="9">
        <f>IF($E98="","",MIN(IF(ROW()=20,$C$11,$J97)-$H98,IF(ROW()=20,$C$8,0)))</f>
        <v>0</v>
      </c>
      <c r="J98" s="9">
        <f>IF($E98="",IF(ROW()=20,0,$J97),IF(ROW()=20,$C$11,$J97)-$H98-$I98)</f>
        <v>0</v>
      </c>
    </row>
    <row r="99" spans="5:10">
      <c r="E99" s="12">
        <f>IF(IF(ROW()=20,$C$11,$J98)&lt;=0,"",ROW()-19)</f>
        <v>0</v>
      </c>
      <c r="F99" s="9">
        <f>IF($E99="","",$G99+$H99+$I99)</f>
        <v>0</v>
      </c>
      <c r="G99" s="9">
        <f>IF($E99="","",ROUND(IF(ROW()=20,$C$11,$J98)*$C$6/12/100,2))</f>
        <v>0</v>
      </c>
      <c r="H99" s="9">
        <f>IF($E99="","",IF($C$12-$G99&gt;=IF(ROW()=20,$C$11,$J98),IF(ROW()=20,$C$11,$J98),$C$12-$G99))</f>
        <v>0</v>
      </c>
      <c r="I99" s="9">
        <f>IF($E99="","",MIN(IF(ROW()=20,$C$11,$J98)-$H99,IF(ROW()=20,$C$8,0)))</f>
        <v>0</v>
      </c>
      <c r="J99" s="9">
        <f>IF($E99="",IF(ROW()=20,0,$J98),IF(ROW()=20,$C$11,$J98)-$H99-$I99)</f>
        <v>0</v>
      </c>
    </row>
    <row r="100" spans="5:10">
      <c r="E100" s="12">
        <f>IF(IF(ROW()=20,$C$11,$J99)&lt;=0,"",ROW()-19)</f>
        <v>0</v>
      </c>
      <c r="F100" s="9">
        <f>IF($E100="","",$G100+$H100+$I100)</f>
        <v>0</v>
      </c>
      <c r="G100" s="9">
        <f>IF($E100="","",ROUND(IF(ROW()=20,$C$11,$J99)*$C$6/12/100,2))</f>
        <v>0</v>
      </c>
      <c r="H100" s="9">
        <f>IF($E100="","",IF($C$12-$G100&gt;=IF(ROW()=20,$C$11,$J99),IF(ROW()=20,$C$11,$J99),$C$12-$G100))</f>
        <v>0</v>
      </c>
      <c r="I100" s="9">
        <f>IF($E100="","",MIN(IF(ROW()=20,$C$11,$J99)-$H100,IF(ROW()=20,$C$8,0)))</f>
        <v>0</v>
      </c>
      <c r="J100" s="9">
        <f>IF($E100="",IF(ROW()=20,0,$J99),IF(ROW()=20,$C$11,$J99)-$H100-$I100)</f>
        <v>0</v>
      </c>
    </row>
    <row r="101" spans="5:10">
      <c r="E101" s="12">
        <f>IF(IF(ROW()=20,$C$11,$J100)&lt;=0,"",ROW()-19)</f>
        <v>0</v>
      </c>
      <c r="F101" s="9">
        <f>IF($E101="","",$G101+$H101+$I101)</f>
        <v>0</v>
      </c>
      <c r="G101" s="9">
        <f>IF($E101="","",ROUND(IF(ROW()=20,$C$11,$J100)*$C$6/12/100,2))</f>
        <v>0</v>
      </c>
      <c r="H101" s="9">
        <f>IF($E101="","",IF($C$12-$G101&gt;=IF(ROW()=20,$C$11,$J100),IF(ROW()=20,$C$11,$J100),$C$12-$G101))</f>
        <v>0</v>
      </c>
      <c r="I101" s="9">
        <f>IF($E101="","",MIN(IF(ROW()=20,$C$11,$J100)-$H101,IF(ROW()=20,$C$8,0)))</f>
        <v>0</v>
      </c>
      <c r="J101" s="9">
        <f>IF($E101="",IF(ROW()=20,0,$J100),IF(ROW()=20,$C$11,$J100)-$H101-$I101)</f>
        <v>0</v>
      </c>
    </row>
    <row r="102" spans="5:10">
      <c r="E102" s="12">
        <f>IF(IF(ROW()=20,$C$11,$J101)&lt;=0,"",ROW()-19)</f>
        <v>0</v>
      </c>
      <c r="F102" s="9">
        <f>IF($E102="","",$G102+$H102+$I102)</f>
        <v>0</v>
      </c>
      <c r="G102" s="9">
        <f>IF($E102="","",ROUND(IF(ROW()=20,$C$11,$J101)*$C$6/12/100,2))</f>
        <v>0</v>
      </c>
      <c r="H102" s="9">
        <f>IF($E102="","",IF($C$12-$G102&gt;=IF(ROW()=20,$C$11,$J101),IF(ROW()=20,$C$11,$J101),$C$12-$G102))</f>
        <v>0</v>
      </c>
      <c r="I102" s="9">
        <f>IF($E102="","",MIN(IF(ROW()=20,$C$11,$J101)-$H102,IF(ROW()=20,$C$8,0)))</f>
        <v>0</v>
      </c>
      <c r="J102" s="9">
        <f>IF($E102="",IF(ROW()=20,0,$J101),IF(ROW()=20,$C$11,$J101)-$H102-$I102)</f>
        <v>0</v>
      </c>
    </row>
    <row r="103" spans="5:10">
      <c r="E103" s="12">
        <f>IF(IF(ROW()=20,$C$11,$J102)&lt;=0,"",ROW()-19)</f>
        <v>0</v>
      </c>
      <c r="F103" s="9">
        <f>IF($E103="","",$G103+$H103+$I103)</f>
        <v>0</v>
      </c>
      <c r="G103" s="9">
        <f>IF($E103="","",ROUND(IF(ROW()=20,$C$11,$J102)*$C$6/12/100,2))</f>
        <v>0</v>
      </c>
      <c r="H103" s="9">
        <f>IF($E103="","",IF($C$12-$G103&gt;=IF(ROW()=20,$C$11,$J102),IF(ROW()=20,$C$11,$J102),$C$12-$G103))</f>
        <v>0</v>
      </c>
      <c r="I103" s="9">
        <f>IF($E103="","",MIN(IF(ROW()=20,$C$11,$J102)-$H103,IF(ROW()=20,$C$8,0)))</f>
        <v>0</v>
      </c>
      <c r="J103" s="9">
        <f>IF($E103="",IF(ROW()=20,0,$J102),IF(ROW()=20,$C$11,$J102)-$H103-$I103)</f>
        <v>0</v>
      </c>
    </row>
    <row r="104" spans="5:10">
      <c r="E104" s="12">
        <f>IF(IF(ROW()=20,$C$11,$J103)&lt;=0,"",ROW()-19)</f>
        <v>0</v>
      </c>
      <c r="F104" s="9">
        <f>IF($E104="","",$G104+$H104+$I104)</f>
        <v>0</v>
      </c>
      <c r="G104" s="9">
        <f>IF($E104="","",ROUND(IF(ROW()=20,$C$11,$J103)*$C$6/12/100,2))</f>
        <v>0</v>
      </c>
      <c r="H104" s="9">
        <f>IF($E104="","",IF($C$12-$G104&gt;=IF(ROW()=20,$C$11,$J103),IF(ROW()=20,$C$11,$J103),$C$12-$G104))</f>
        <v>0</v>
      </c>
      <c r="I104" s="9">
        <f>IF($E104="","",MIN(IF(ROW()=20,$C$11,$J103)-$H104,IF(ROW()=20,$C$8,0)))</f>
        <v>0</v>
      </c>
      <c r="J104" s="9">
        <f>IF($E104="",IF(ROW()=20,0,$J103),IF(ROW()=20,$C$11,$J103)-$H104-$I104)</f>
        <v>0</v>
      </c>
    </row>
    <row r="105" spans="5:10">
      <c r="E105" s="12">
        <f>IF(IF(ROW()=20,$C$11,$J104)&lt;=0,"",ROW()-19)</f>
        <v>0</v>
      </c>
      <c r="F105" s="9">
        <f>IF($E105="","",$G105+$H105+$I105)</f>
        <v>0</v>
      </c>
      <c r="G105" s="9">
        <f>IF($E105="","",ROUND(IF(ROW()=20,$C$11,$J104)*$C$6/12/100,2))</f>
        <v>0</v>
      </c>
      <c r="H105" s="9">
        <f>IF($E105="","",IF($C$12-$G105&gt;=IF(ROW()=20,$C$11,$J104),IF(ROW()=20,$C$11,$J104),$C$12-$G105))</f>
        <v>0</v>
      </c>
      <c r="I105" s="9">
        <f>IF($E105="","",MIN(IF(ROW()=20,$C$11,$J104)-$H105,IF(ROW()=20,$C$8,0)))</f>
        <v>0</v>
      </c>
      <c r="J105" s="9">
        <f>IF($E105="",IF(ROW()=20,0,$J104),IF(ROW()=20,$C$11,$J104)-$H105-$I105)</f>
        <v>0</v>
      </c>
    </row>
    <row r="106" spans="5:10">
      <c r="E106" s="12">
        <f>IF(IF(ROW()=20,$C$11,$J105)&lt;=0,"",ROW()-19)</f>
        <v>0</v>
      </c>
      <c r="F106" s="9">
        <f>IF($E106="","",$G106+$H106+$I106)</f>
        <v>0</v>
      </c>
      <c r="G106" s="9">
        <f>IF($E106="","",ROUND(IF(ROW()=20,$C$11,$J105)*$C$6/12/100,2))</f>
        <v>0</v>
      </c>
      <c r="H106" s="9">
        <f>IF($E106="","",IF($C$12-$G106&gt;=IF(ROW()=20,$C$11,$J105),IF(ROW()=20,$C$11,$J105),$C$12-$G106))</f>
        <v>0</v>
      </c>
      <c r="I106" s="9">
        <f>IF($E106="","",MIN(IF(ROW()=20,$C$11,$J105)-$H106,IF(ROW()=20,$C$8,0)))</f>
        <v>0</v>
      </c>
      <c r="J106" s="9">
        <f>IF($E106="",IF(ROW()=20,0,$J105),IF(ROW()=20,$C$11,$J105)-$H106-$I106)</f>
        <v>0</v>
      </c>
    </row>
    <row r="107" spans="5:10">
      <c r="E107" s="12">
        <f>IF(IF(ROW()=20,$C$11,$J106)&lt;=0,"",ROW()-19)</f>
        <v>0</v>
      </c>
      <c r="F107" s="9">
        <f>IF($E107="","",$G107+$H107+$I107)</f>
        <v>0</v>
      </c>
      <c r="G107" s="9">
        <f>IF($E107="","",ROUND(IF(ROW()=20,$C$11,$J106)*$C$6/12/100,2))</f>
        <v>0</v>
      </c>
      <c r="H107" s="9">
        <f>IF($E107="","",IF($C$12-$G107&gt;=IF(ROW()=20,$C$11,$J106),IF(ROW()=20,$C$11,$J106),$C$12-$G107))</f>
        <v>0</v>
      </c>
      <c r="I107" s="9">
        <f>IF($E107="","",MIN(IF(ROW()=20,$C$11,$J106)-$H107,IF(ROW()=20,$C$8,0)))</f>
        <v>0</v>
      </c>
      <c r="J107" s="9">
        <f>IF($E107="",IF(ROW()=20,0,$J106),IF(ROW()=20,$C$11,$J106)-$H107-$I107)</f>
        <v>0</v>
      </c>
    </row>
    <row r="108" spans="5:10">
      <c r="E108" s="12">
        <f>IF(IF(ROW()=20,$C$11,$J107)&lt;=0,"",ROW()-19)</f>
        <v>0</v>
      </c>
      <c r="F108" s="9">
        <f>IF($E108="","",$G108+$H108+$I108)</f>
        <v>0</v>
      </c>
      <c r="G108" s="9">
        <f>IF($E108="","",ROUND(IF(ROW()=20,$C$11,$J107)*$C$6/12/100,2))</f>
        <v>0</v>
      </c>
      <c r="H108" s="9">
        <f>IF($E108="","",IF($C$12-$G108&gt;=IF(ROW()=20,$C$11,$J107),IF(ROW()=20,$C$11,$J107),$C$12-$G108))</f>
        <v>0</v>
      </c>
      <c r="I108" s="9">
        <f>IF($E108="","",MIN(IF(ROW()=20,$C$11,$J107)-$H108,IF(ROW()=20,$C$8,0)))</f>
        <v>0</v>
      </c>
      <c r="J108" s="9">
        <f>IF($E108="",IF(ROW()=20,0,$J107),IF(ROW()=20,$C$11,$J107)-$H108-$I108)</f>
        <v>0</v>
      </c>
    </row>
    <row r="109" spans="5:10">
      <c r="E109" s="12">
        <f>IF(IF(ROW()=20,$C$11,$J108)&lt;=0,"",ROW()-19)</f>
        <v>0</v>
      </c>
      <c r="F109" s="9">
        <f>IF($E109="","",$G109+$H109+$I109)</f>
        <v>0</v>
      </c>
      <c r="G109" s="9">
        <f>IF($E109="","",ROUND(IF(ROW()=20,$C$11,$J108)*$C$6/12/100,2))</f>
        <v>0</v>
      </c>
      <c r="H109" s="9">
        <f>IF($E109="","",IF($C$12-$G109&gt;=IF(ROW()=20,$C$11,$J108),IF(ROW()=20,$C$11,$J108),$C$12-$G109))</f>
        <v>0</v>
      </c>
      <c r="I109" s="9">
        <f>IF($E109="","",MIN(IF(ROW()=20,$C$11,$J108)-$H109,IF(ROW()=20,$C$8,0)))</f>
        <v>0</v>
      </c>
      <c r="J109" s="9">
        <f>IF($E109="",IF(ROW()=20,0,$J108),IF(ROW()=20,$C$11,$J108)-$H109-$I109)</f>
        <v>0</v>
      </c>
    </row>
    <row r="110" spans="5:10">
      <c r="E110" s="12">
        <f>IF(IF(ROW()=20,$C$11,$J109)&lt;=0,"",ROW()-19)</f>
        <v>0</v>
      </c>
      <c r="F110" s="9">
        <f>IF($E110="","",$G110+$H110+$I110)</f>
        <v>0</v>
      </c>
      <c r="G110" s="9">
        <f>IF($E110="","",ROUND(IF(ROW()=20,$C$11,$J109)*$C$6/12/100,2))</f>
        <v>0</v>
      </c>
      <c r="H110" s="9">
        <f>IF($E110="","",IF($C$12-$G110&gt;=IF(ROW()=20,$C$11,$J109),IF(ROW()=20,$C$11,$J109),$C$12-$G110))</f>
        <v>0</v>
      </c>
      <c r="I110" s="9">
        <f>IF($E110="","",MIN(IF(ROW()=20,$C$11,$J109)-$H110,IF(ROW()=20,$C$8,0)))</f>
        <v>0</v>
      </c>
      <c r="J110" s="9">
        <f>IF($E110="",IF(ROW()=20,0,$J109),IF(ROW()=20,$C$11,$J109)-$H110-$I110)</f>
        <v>0</v>
      </c>
    </row>
    <row r="111" spans="5:10">
      <c r="E111" s="12">
        <f>IF(IF(ROW()=20,$C$11,$J110)&lt;=0,"",ROW()-19)</f>
        <v>0</v>
      </c>
      <c r="F111" s="9">
        <f>IF($E111="","",$G111+$H111+$I111)</f>
        <v>0</v>
      </c>
      <c r="G111" s="9">
        <f>IF($E111="","",ROUND(IF(ROW()=20,$C$11,$J110)*$C$6/12/100,2))</f>
        <v>0</v>
      </c>
      <c r="H111" s="9">
        <f>IF($E111="","",IF($C$12-$G111&gt;=IF(ROW()=20,$C$11,$J110),IF(ROW()=20,$C$11,$J110),$C$12-$G111))</f>
        <v>0</v>
      </c>
      <c r="I111" s="9">
        <f>IF($E111="","",MIN(IF(ROW()=20,$C$11,$J110)-$H111,IF(ROW()=20,$C$8,0)))</f>
        <v>0</v>
      </c>
      <c r="J111" s="9">
        <f>IF($E111="",IF(ROW()=20,0,$J110),IF(ROW()=20,$C$11,$J110)-$H111-$I111)</f>
        <v>0</v>
      </c>
    </row>
    <row r="112" spans="5:10">
      <c r="E112" s="12">
        <f>IF(IF(ROW()=20,$C$11,$J111)&lt;=0,"",ROW()-19)</f>
        <v>0</v>
      </c>
      <c r="F112" s="9">
        <f>IF($E112="","",$G112+$H112+$I112)</f>
        <v>0</v>
      </c>
      <c r="G112" s="9">
        <f>IF($E112="","",ROUND(IF(ROW()=20,$C$11,$J111)*$C$6/12/100,2))</f>
        <v>0</v>
      </c>
      <c r="H112" s="9">
        <f>IF($E112="","",IF($C$12-$G112&gt;=IF(ROW()=20,$C$11,$J111),IF(ROW()=20,$C$11,$J111),$C$12-$G112))</f>
        <v>0</v>
      </c>
      <c r="I112" s="9">
        <f>IF($E112="","",MIN(IF(ROW()=20,$C$11,$J111)-$H112,IF(ROW()=20,$C$8,0)))</f>
        <v>0</v>
      </c>
      <c r="J112" s="9">
        <f>IF($E112="",IF(ROW()=20,0,$J111),IF(ROW()=20,$C$11,$J111)-$H112-$I112)</f>
        <v>0</v>
      </c>
    </row>
    <row r="113" spans="5:10">
      <c r="E113" s="12">
        <f>IF(IF(ROW()=20,$C$11,$J112)&lt;=0,"",ROW()-19)</f>
        <v>0</v>
      </c>
      <c r="F113" s="9">
        <f>IF($E113="","",$G113+$H113+$I113)</f>
        <v>0</v>
      </c>
      <c r="G113" s="9">
        <f>IF($E113="","",ROUND(IF(ROW()=20,$C$11,$J112)*$C$6/12/100,2))</f>
        <v>0</v>
      </c>
      <c r="H113" s="9">
        <f>IF($E113="","",IF($C$12-$G113&gt;=IF(ROW()=20,$C$11,$J112),IF(ROW()=20,$C$11,$J112),$C$12-$G113))</f>
        <v>0</v>
      </c>
      <c r="I113" s="9">
        <f>IF($E113="","",MIN(IF(ROW()=20,$C$11,$J112)-$H113,IF(ROW()=20,$C$8,0)))</f>
        <v>0</v>
      </c>
      <c r="J113" s="9">
        <f>IF($E113="",IF(ROW()=20,0,$J112),IF(ROW()=20,$C$11,$J112)-$H113-$I113)</f>
        <v>0</v>
      </c>
    </row>
    <row r="114" spans="5:10">
      <c r="E114" s="12">
        <f>IF(IF(ROW()=20,$C$11,$J113)&lt;=0,"",ROW()-19)</f>
        <v>0</v>
      </c>
      <c r="F114" s="9">
        <f>IF($E114="","",$G114+$H114+$I114)</f>
        <v>0</v>
      </c>
      <c r="G114" s="9">
        <f>IF($E114="","",ROUND(IF(ROW()=20,$C$11,$J113)*$C$6/12/100,2))</f>
        <v>0</v>
      </c>
      <c r="H114" s="9">
        <f>IF($E114="","",IF($C$12-$G114&gt;=IF(ROW()=20,$C$11,$J113),IF(ROW()=20,$C$11,$J113),$C$12-$G114))</f>
        <v>0</v>
      </c>
      <c r="I114" s="9">
        <f>IF($E114="","",MIN(IF(ROW()=20,$C$11,$J113)-$H114,IF(ROW()=20,$C$8,0)))</f>
        <v>0</v>
      </c>
      <c r="J114" s="9">
        <f>IF($E114="",IF(ROW()=20,0,$J113),IF(ROW()=20,$C$11,$J113)-$H114-$I114)</f>
        <v>0</v>
      </c>
    </row>
    <row r="115" spans="5:10">
      <c r="E115" s="12">
        <f>IF(IF(ROW()=20,$C$11,$J114)&lt;=0,"",ROW()-19)</f>
        <v>0</v>
      </c>
      <c r="F115" s="9">
        <f>IF($E115="","",$G115+$H115+$I115)</f>
        <v>0</v>
      </c>
      <c r="G115" s="9">
        <f>IF($E115="","",ROUND(IF(ROW()=20,$C$11,$J114)*$C$6/12/100,2))</f>
        <v>0</v>
      </c>
      <c r="H115" s="9">
        <f>IF($E115="","",IF($C$12-$G115&gt;=IF(ROW()=20,$C$11,$J114),IF(ROW()=20,$C$11,$J114),$C$12-$G115))</f>
        <v>0</v>
      </c>
      <c r="I115" s="9">
        <f>IF($E115="","",MIN(IF(ROW()=20,$C$11,$J114)-$H115,IF(ROW()=20,$C$8,0)))</f>
        <v>0</v>
      </c>
      <c r="J115" s="9">
        <f>IF($E115="",IF(ROW()=20,0,$J114),IF(ROW()=20,$C$11,$J114)-$H115-$I115)</f>
        <v>0</v>
      </c>
    </row>
    <row r="116" spans="5:10">
      <c r="E116" s="12">
        <f>IF(IF(ROW()=20,$C$11,$J115)&lt;=0,"",ROW()-19)</f>
        <v>0</v>
      </c>
      <c r="F116" s="9">
        <f>IF($E116="","",$G116+$H116+$I116)</f>
        <v>0</v>
      </c>
      <c r="G116" s="9">
        <f>IF($E116="","",ROUND(IF(ROW()=20,$C$11,$J115)*$C$6/12/100,2))</f>
        <v>0</v>
      </c>
      <c r="H116" s="9">
        <f>IF($E116="","",IF($C$12-$G116&gt;=IF(ROW()=20,$C$11,$J115),IF(ROW()=20,$C$11,$J115),$C$12-$G116))</f>
        <v>0</v>
      </c>
      <c r="I116" s="9">
        <f>IF($E116="","",MIN(IF(ROW()=20,$C$11,$J115)-$H116,IF(ROW()=20,$C$8,0)))</f>
        <v>0</v>
      </c>
      <c r="J116" s="9">
        <f>IF($E116="",IF(ROW()=20,0,$J115),IF(ROW()=20,$C$11,$J115)-$H116-$I116)</f>
        <v>0</v>
      </c>
    </row>
    <row r="117" spans="5:10">
      <c r="E117" s="12">
        <f>IF(IF(ROW()=20,$C$11,$J116)&lt;=0,"",ROW()-19)</f>
        <v>0</v>
      </c>
      <c r="F117" s="9">
        <f>IF($E117="","",$G117+$H117+$I117)</f>
        <v>0</v>
      </c>
      <c r="G117" s="9">
        <f>IF($E117="","",ROUND(IF(ROW()=20,$C$11,$J116)*$C$6/12/100,2))</f>
        <v>0</v>
      </c>
      <c r="H117" s="9">
        <f>IF($E117="","",IF($C$12-$G117&gt;=IF(ROW()=20,$C$11,$J116),IF(ROW()=20,$C$11,$J116),$C$12-$G117))</f>
        <v>0</v>
      </c>
      <c r="I117" s="9">
        <f>IF($E117="","",MIN(IF(ROW()=20,$C$11,$J116)-$H117,IF(ROW()=20,$C$8,0)))</f>
        <v>0</v>
      </c>
      <c r="J117" s="9">
        <f>IF($E117="",IF(ROW()=20,0,$J116),IF(ROW()=20,$C$11,$J116)-$H117-$I117)</f>
        <v>0</v>
      </c>
    </row>
    <row r="118" spans="5:10">
      <c r="E118" s="12">
        <f>IF(IF(ROW()=20,$C$11,$J117)&lt;=0,"",ROW()-19)</f>
        <v>0</v>
      </c>
      <c r="F118" s="9">
        <f>IF($E118="","",$G118+$H118+$I118)</f>
        <v>0</v>
      </c>
      <c r="G118" s="9">
        <f>IF($E118="","",ROUND(IF(ROW()=20,$C$11,$J117)*$C$6/12/100,2))</f>
        <v>0</v>
      </c>
      <c r="H118" s="9">
        <f>IF($E118="","",IF($C$12-$G118&gt;=IF(ROW()=20,$C$11,$J117),IF(ROW()=20,$C$11,$J117),$C$12-$G118))</f>
        <v>0</v>
      </c>
      <c r="I118" s="9">
        <f>IF($E118="","",MIN(IF(ROW()=20,$C$11,$J117)-$H118,IF(ROW()=20,$C$8,0)))</f>
        <v>0</v>
      </c>
      <c r="J118" s="9">
        <f>IF($E118="",IF(ROW()=20,0,$J117),IF(ROW()=20,$C$11,$J117)-$H118-$I118)</f>
        <v>0</v>
      </c>
    </row>
    <row r="119" spans="5:10">
      <c r="E119" s="12">
        <f>IF(IF(ROW()=20,$C$11,$J118)&lt;=0,"",ROW()-19)</f>
        <v>0</v>
      </c>
      <c r="F119" s="9">
        <f>IF($E119="","",$G119+$H119+$I119)</f>
        <v>0</v>
      </c>
      <c r="G119" s="9">
        <f>IF($E119="","",ROUND(IF(ROW()=20,$C$11,$J118)*$C$6/12/100,2))</f>
        <v>0</v>
      </c>
      <c r="H119" s="9">
        <f>IF($E119="","",IF($C$12-$G119&gt;=IF(ROW()=20,$C$11,$J118),IF(ROW()=20,$C$11,$J118),$C$12-$G119))</f>
        <v>0</v>
      </c>
      <c r="I119" s="9">
        <f>IF($E119="","",MIN(IF(ROW()=20,$C$11,$J118)-$H119,IF(ROW()=20,$C$8,0)))</f>
        <v>0</v>
      </c>
      <c r="J119" s="9">
        <f>IF($E119="",IF(ROW()=20,0,$J118),IF(ROW()=20,$C$11,$J118)-$H119-$I119)</f>
        <v>0</v>
      </c>
    </row>
    <row r="120" spans="5:10">
      <c r="E120" s="12">
        <f>IF(IF(ROW()=20,$C$11,$J119)&lt;=0,"",ROW()-19)</f>
        <v>0</v>
      </c>
      <c r="F120" s="9">
        <f>IF($E120="","",$G120+$H120+$I120)</f>
        <v>0</v>
      </c>
      <c r="G120" s="9">
        <f>IF($E120="","",ROUND(IF(ROW()=20,$C$11,$J119)*$C$6/12/100,2))</f>
        <v>0</v>
      </c>
      <c r="H120" s="9">
        <f>IF($E120="","",IF($C$12-$G120&gt;=IF(ROW()=20,$C$11,$J119),IF(ROW()=20,$C$11,$J119),$C$12-$G120))</f>
        <v>0</v>
      </c>
      <c r="I120" s="9">
        <f>IF($E120="","",MIN(IF(ROW()=20,$C$11,$J119)-$H120,IF(ROW()=20,$C$8,0)))</f>
        <v>0</v>
      </c>
      <c r="J120" s="9">
        <f>IF($E120="",IF(ROW()=20,0,$J119),IF(ROW()=20,$C$11,$J119)-$H120-$I120)</f>
        <v>0</v>
      </c>
    </row>
    <row r="121" spans="5:10">
      <c r="E121" s="12">
        <f>IF(IF(ROW()=20,$C$11,$J120)&lt;=0,"",ROW()-19)</f>
        <v>0</v>
      </c>
      <c r="F121" s="9">
        <f>IF($E121="","",$G121+$H121+$I121)</f>
        <v>0</v>
      </c>
      <c r="G121" s="9">
        <f>IF($E121="","",ROUND(IF(ROW()=20,$C$11,$J120)*$C$6/12/100,2))</f>
        <v>0</v>
      </c>
      <c r="H121" s="9">
        <f>IF($E121="","",IF($C$12-$G121&gt;=IF(ROW()=20,$C$11,$J120),IF(ROW()=20,$C$11,$J120),$C$12-$G121))</f>
        <v>0</v>
      </c>
      <c r="I121" s="9">
        <f>IF($E121="","",MIN(IF(ROW()=20,$C$11,$J120)-$H121,IF(ROW()=20,$C$8,0)))</f>
        <v>0</v>
      </c>
      <c r="J121" s="9">
        <f>IF($E121="",IF(ROW()=20,0,$J120),IF(ROW()=20,$C$11,$J120)-$H121-$I121)</f>
        <v>0</v>
      </c>
    </row>
    <row r="122" spans="5:10">
      <c r="E122" s="12">
        <f>IF(IF(ROW()=20,$C$11,$J121)&lt;=0,"",ROW()-19)</f>
        <v>0</v>
      </c>
      <c r="F122" s="9">
        <f>IF($E122="","",$G122+$H122+$I122)</f>
        <v>0</v>
      </c>
      <c r="G122" s="9">
        <f>IF($E122="","",ROUND(IF(ROW()=20,$C$11,$J121)*$C$6/12/100,2))</f>
        <v>0</v>
      </c>
      <c r="H122" s="9">
        <f>IF($E122="","",IF($C$12-$G122&gt;=IF(ROW()=20,$C$11,$J121),IF(ROW()=20,$C$11,$J121),$C$12-$G122))</f>
        <v>0</v>
      </c>
      <c r="I122" s="9">
        <f>IF($E122="","",MIN(IF(ROW()=20,$C$11,$J121)-$H122,IF(ROW()=20,$C$8,0)))</f>
        <v>0</v>
      </c>
      <c r="J122" s="9">
        <f>IF($E122="",IF(ROW()=20,0,$J121),IF(ROW()=20,$C$11,$J121)-$H122-$I122)</f>
        <v>0</v>
      </c>
    </row>
    <row r="123" spans="5:10">
      <c r="E123" s="12">
        <f>IF(IF(ROW()=20,$C$11,$J122)&lt;=0,"",ROW()-19)</f>
        <v>0</v>
      </c>
      <c r="F123" s="9">
        <f>IF($E123="","",$G123+$H123+$I123)</f>
        <v>0</v>
      </c>
      <c r="G123" s="9">
        <f>IF($E123="","",ROUND(IF(ROW()=20,$C$11,$J122)*$C$6/12/100,2))</f>
        <v>0</v>
      </c>
      <c r="H123" s="9">
        <f>IF($E123="","",IF($C$12-$G123&gt;=IF(ROW()=20,$C$11,$J122),IF(ROW()=20,$C$11,$J122),$C$12-$G123))</f>
        <v>0</v>
      </c>
      <c r="I123" s="9">
        <f>IF($E123="","",MIN(IF(ROW()=20,$C$11,$J122)-$H123,IF(ROW()=20,$C$8,0)))</f>
        <v>0</v>
      </c>
      <c r="J123" s="9">
        <f>IF($E123="",IF(ROW()=20,0,$J122),IF(ROW()=20,$C$11,$J122)-$H123-$I123)</f>
        <v>0</v>
      </c>
    </row>
    <row r="124" spans="5:10">
      <c r="E124" s="12">
        <f>IF(IF(ROW()=20,$C$11,$J123)&lt;=0,"",ROW()-19)</f>
        <v>0</v>
      </c>
      <c r="F124" s="9">
        <f>IF($E124="","",$G124+$H124+$I124)</f>
        <v>0</v>
      </c>
      <c r="G124" s="9">
        <f>IF($E124="","",ROUND(IF(ROW()=20,$C$11,$J123)*$C$6/12/100,2))</f>
        <v>0</v>
      </c>
      <c r="H124" s="9">
        <f>IF($E124="","",IF($C$12-$G124&gt;=IF(ROW()=20,$C$11,$J123),IF(ROW()=20,$C$11,$J123),$C$12-$G124))</f>
        <v>0</v>
      </c>
      <c r="I124" s="9">
        <f>IF($E124="","",MIN(IF(ROW()=20,$C$11,$J123)-$H124,IF(ROW()=20,$C$8,0)))</f>
        <v>0</v>
      </c>
      <c r="J124" s="9">
        <f>IF($E124="",IF(ROW()=20,0,$J123),IF(ROW()=20,$C$11,$J123)-$H124-$I124)</f>
        <v>0</v>
      </c>
    </row>
    <row r="125" spans="5:10">
      <c r="E125" s="12">
        <f>IF(IF(ROW()=20,$C$11,$J124)&lt;=0,"",ROW()-19)</f>
        <v>0</v>
      </c>
      <c r="F125" s="9">
        <f>IF($E125="","",$G125+$H125+$I125)</f>
        <v>0</v>
      </c>
      <c r="G125" s="9">
        <f>IF($E125="","",ROUND(IF(ROW()=20,$C$11,$J124)*$C$6/12/100,2))</f>
        <v>0</v>
      </c>
      <c r="H125" s="9">
        <f>IF($E125="","",IF($C$12-$G125&gt;=IF(ROW()=20,$C$11,$J124),IF(ROW()=20,$C$11,$J124),$C$12-$G125))</f>
        <v>0</v>
      </c>
      <c r="I125" s="9">
        <f>IF($E125="","",MIN(IF(ROW()=20,$C$11,$J124)-$H125,IF(ROW()=20,$C$8,0)))</f>
        <v>0</v>
      </c>
      <c r="J125" s="9">
        <f>IF($E125="",IF(ROW()=20,0,$J124),IF(ROW()=20,$C$11,$J124)-$H125-$I125)</f>
        <v>0</v>
      </c>
    </row>
    <row r="126" spans="5:10">
      <c r="E126" s="12">
        <f>IF(IF(ROW()=20,$C$11,$J125)&lt;=0,"",ROW()-19)</f>
        <v>0</v>
      </c>
      <c r="F126" s="9">
        <f>IF($E126="","",$G126+$H126+$I126)</f>
        <v>0</v>
      </c>
      <c r="G126" s="9">
        <f>IF($E126="","",ROUND(IF(ROW()=20,$C$11,$J125)*$C$6/12/100,2))</f>
        <v>0</v>
      </c>
      <c r="H126" s="9">
        <f>IF($E126="","",IF($C$12-$G126&gt;=IF(ROW()=20,$C$11,$J125),IF(ROW()=20,$C$11,$J125),$C$12-$G126))</f>
        <v>0</v>
      </c>
      <c r="I126" s="9">
        <f>IF($E126="","",MIN(IF(ROW()=20,$C$11,$J125)-$H126,IF(ROW()=20,$C$8,0)))</f>
        <v>0</v>
      </c>
      <c r="J126" s="9">
        <f>IF($E126="",IF(ROW()=20,0,$J125),IF(ROW()=20,$C$11,$J125)-$H126-$I126)</f>
        <v>0</v>
      </c>
    </row>
    <row r="127" spans="5:10">
      <c r="E127" s="12">
        <f>IF(IF(ROW()=20,$C$11,$J126)&lt;=0,"",ROW()-19)</f>
        <v>0</v>
      </c>
      <c r="F127" s="9">
        <f>IF($E127="","",$G127+$H127+$I127)</f>
        <v>0</v>
      </c>
      <c r="G127" s="9">
        <f>IF($E127="","",ROUND(IF(ROW()=20,$C$11,$J126)*$C$6/12/100,2))</f>
        <v>0</v>
      </c>
      <c r="H127" s="9">
        <f>IF($E127="","",IF($C$12-$G127&gt;=IF(ROW()=20,$C$11,$J126),IF(ROW()=20,$C$11,$J126),$C$12-$G127))</f>
        <v>0</v>
      </c>
      <c r="I127" s="9">
        <f>IF($E127="","",MIN(IF(ROW()=20,$C$11,$J126)-$H127,IF(ROW()=20,$C$8,0)))</f>
        <v>0</v>
      </c>
      <c r="J127" s="9">
        <f>IF($E127="",IF(ROW()=20,0,$J126),IF(ROW()=20,$C$11,$J126)-$H127-$I127)</f>
        <v>0</v>
      </c>
    </row>
    <row r="128" spans="5:10">
      <c r="E128" s="12">
        <f>IF(IF(ROW()=20,$C$11,$J127)&lt;=0,"",ROW()-19)</f>
        <v>0</v>
      </c>
      <c r="F128" s="9">
        <f>IF($E128="","",$G128+$H128+$I128)</f>
        <v>0</v>
      </c>
      <c r="G128" s="9">
        <f>IF($E128="","",ROUND(IF(ROW()=20,$C$11,$J127)*$C$6/12/100,2))</f>
        <v>0</v>
      </c>
      <c r="H128" s="9">
        <f>IF($E128="","",IF($C$12-$G128&gt;=IF(ROW()=20,$C$11,$J127),IF(ROW()=20,$C$11,$J127),$C$12-$G128))</f>
        <v>0</v>
      </c>
      <c r="I128" s="9">
        <f>IF($E128="","",MIN(IF(ROW()=20,$C$11,$J127)-$H128,IF(ROW()=20,$C$8,0)))</f>
        <v>0</v>
      </c>
      <c r="J128" s="9">
        <f>IF($E128="",IF(ROW()=20,0,$J127),IF(ROW()=20,$C$11,$J127)-$H128-$I128)</f>
        <v>0</v>
      </c>
    </row>
    <row r="129" spans="5:10">
      <c r="E129" s="12">
        <f>IF(IF(ROW()=20,$C$11,$J128)&lt;=0,"",ROW()-19)</f>
        <v>0</v>
      </c>
      <c r="F129" s="9">
        <f>IF($E129="","",$G129+$H129+$I129)</f>
        <v>0</v>
      </c>
      <c r="G129" s="9">
        <f>IF($E129="","",ROUND(IF(ROW()=20,$C$11,$J128)*$C$6/12/100,2))</f>
        <v>0</v>
      </c>
      <c r="H129" s="9">
        <f>IF($E129="","",IF($C$12-$G129&gt;=IF(ROW()=20,$C$11,$J128),IF(ROW()=20,$C$11,$J128),$C$12-$G129))</f>
        <v>0</v>
      </c>
      <c r="I129" s="9">
        <f>IF($E129="","",MIN(IF(ROW()=20,$C$11,$J128)-$H129,IF(ROW()=20,$C$8,0)))</f>
        <v>0</v>
      </c>
      <c r="J129" s="9">
        <f>IF($E129="",IF(ROW()=20,0,$J128),IF(ROW()=20,$C$11,$J128)-$H129-$I129)</f>
        <v>0</v>
      </c>
    </row>
    <row r="130" spans="5:10">
      <c r="E130" s="12">
        <f>IF(IF(ROW()=20,$C$11,$J129)&lt;=0,"",ROW()-19)</f>
        <v>0</v>
      </c>
      <c r="F130" s="9">
        <f>IF($E130="","",$G130+$H130+$I130)</f>
        <v>0</v>
      </c>
      <c r="G130" s="9">
        <f>IF($E130="","",ROUND(IF(ROW()=20,$C$11,$J129)*$C$6/12/100,2))</f>
        <v>0</v>
      </c>
      <c r="H130" s="9">
        <f>IF($E130="","",IF($C$12-$G130&gt;=IF(ROW()=20,$C$11,$J129),IF(ROW()=20,$C$11,$J129),$C$12-$G130))</f>
        <v>0</v>
      </c>
      <c r="I130" s="9">
        <f>IF($E130="","",MIN(IF(ROW()=20,$C$11,$J129)-$H130,IF(ROW()=20,$C$8,0)))</f>
        <v>0</v>
      </c>
      <c r="J130" s="9">
        <f>IF($E130="",IF(ROW()=20,0,$J129),IF(ROW()=20,$C$11,$J129)-$H130-$I130)</f>
        <v>0</v>
      </c>
    </row>
    <row r="131" spans="5:10">
      <c r="E131" s="12">
        <f>IF(IF(ROW()=20,$C$11,$J130)&lt;=0,"",ROW()-19)</f>
        <v>0</v>
      </c>
      <c r="F131" s="9">
        <f>IF($E131="","",$G131+$H131+$I131)</f>
        <v>0</v>
      </c>
      <c r="G131" s="9">
        <f>IF($E131="","",ROUND(IF(ROW()=20,$C$11,$J130)*$C$6/12/100,2))</f>
        <v>0</v>
      </c>
      <c r="H131" s="9">
        <f>IF($E131="","",IF($C$12-$G131&gt;=IF(ROW()=20,$C$11,$J130),IF(ROW()=20,$C$11,$J130),$C$12-$G131))</f>
        <v>0</v>
      </c>
      <c r="I131" s="9">
        <f>IF($E131="","",MIN(IF(ROW()=20,$C$11,$J130)-$H131,IF(ROW()=20,$C$8,0)))</f>
        <v>0</v>
      </c>
      <c r="J131" s="9">
        <f>IF($E131="",IF(ROW()=20,0,$J130),IF(ROW()=20,$C$11,$J130)-$H131-$I131)</f>
        <v>0</v>
      </c>
    </row>
    <row r="132" spans="5:10">
      <c r="E132" s="12">
        <f>IF(IF(ROW()=20,$C$11,$J131)&lt;=0,"",ROW()-19)</f>
        <v>0</v>
      </c>
      <c r="F132" s="9">
        <f>IF($E132="","",$G132+$H132+$I132)</f>
        <v>0</v>
      </c>
      <c r="G132" s="9">
        <f>IF($E132="","",ROUND(IF(ROW()=20,$C$11,$J131)*$C$6/12/100,2))</f>
        <v>0</v>
      </c>
      <c r="H132" s="9">
        <f>IF($E132="","",IF($C$12-$G132&gt;=IF(ROW()=20,$C$11,$J131),IF(ROW()=20,$C$11,$J131),$C$12-$G132))</f>
        <v>0</v>
      </c>
      <c r="I132" s="9">
        <f>IF($E132="","",MIN(IF(ROW()=20,$C$11,$J131)-$H132,IF(ROW()=20,$C$8,0)))</f>
        <v>0</v>
      </c>
      <c r="J132" s="9">
        <f>IF($E132="",IF(ROW()=20,0,$J131),IF(ROW()=20,$C$11,$J131)-$H132-$I132)</f>
        <v>0</v>
      </c>
    </row>
    <row r="133" spans="5:10">
      <c r="E133" s="12">
        <f>IF(IF(ROW()=20,$C$11,$J132)&lt;=0,"",ROW()-19)</f>
        <v>0</v>
      </c>
      <c r="F133" s="9">
        <f>IF($E133="","",$G133+$H133+$I133)</f>
        <v>0</v>
      </c>
      <c r="G133" s="9">
        <f>IF($E133="","",ROUND(IF(ROW()=20,$C$11,$J132)*$C$6/12/100,2))</f>
        <v>0</v>
      </c>
      <c r="H133" s="9">
        <f>IF($E133="","",IF($C$12-$G133&gt;=IF(ROW()=20,$C$11,$J132),IF(ROW()=20,$C$11,$J132),$C$12-$G133))</f>
        <v>0</v>
      </c>
      <c r="I133" s="9">
        <f>IF($E133="","",MIN(IF(ROW()=20,$C$11,$J132)-$H133,IF(ROW()=20,$C$8,0)))</f>
        <v>0</v>
      </c>
      <c r="J133" s="9">
        <f>IF($E133="",IF(ROW()=20,0,$J132),IF(ROW()=20,$C$11,$J132)-$H133-$I133)</f>
        <v>0</v>
      </c>
    </row>
    <row r="134" spans="5:10">
      <c r="E134" s="12">
        <f>IF(IF(ROW()=20,$C$11,$J133)&lt;=0,"",ROW()-19)</f>
        <v>0</v>
      </c>
      <c r="F134" s="9">
        <f>IF($E134="","",$G134+$H134+$I134)</f>
        <v>0</v>
      </c>
      <c r="G134" s="9">
        <f>IF($E134="","",ROUND(IF(ROW()=20,$C$11,$J133)*$C$6/12/100,2))</f>
        <v>0</v>
      </c>
      <c r="H134" s="9">
        <f>IF($E134="","",IF($C$12-$G134&gt;=IF(ROW()=20,$C$11,$J133),IF(ROW()=20,$C$11,$J133),$C$12-$G134))</f>
        <v>0</v>
      </c>
      <c r="I134" s="9">
        <f>IF($E134="","",MIN(IF(ROW()=20,$C$11,$J133)-$H134,IF(ROW()=20,$C$8,0)))</f>
        <v>0</v>
      </c>
      <c r="J134" s="9">
        <f>IF($E134="",IF(ROW()=20,0,$J133),IF(ROW()=20,$C$11,$J133)-$H134-$I134)</f>
        <v>0</v>
      </c>
    </row>
    <row r="135" spans="5:10">
      <c r="E135" s="12">
        <f>IF(IF(ROW()=20,$C$11,$J134)&lt;=0,"",ROW()-19)</f>
        <v>0</v>
      </c>
      <c r="F135" s="9">
        <f>IF($E135="","",$G135+$H135+$I135)</f>
        <v>0</v>
      </c>
      <c r="G135" s="9">
        <f>IF($E135="","",ROUND(IF(ROW()=20,$C$11,$J134)*$C$6/12/100,2))</f>
        <v>0</v>
      </c>
      <c r="H135" s="9">
        <f>IF($E135="","",IF($C$12-$G135&gt;=IF(ROW()=20,$C$11,$J134),IF(ROW()=20,$C$11,$J134),$C$12-$G135))</f>
        <v>0</v>
      </c>
      <c r="I135" s="9">
        <f>IF($E135="","",MIN(IF(ROW()=20,$C$11,$J134)-$H135,IF(ROW()=20,$C$8,0)))</f>
        <v>0</v>
      </c>
      <c r="J135" s="9">
        <f>IF($E135="",IF(ROW()=20,0,$J134),IF(ROW()=20,$C$11,$J134)-$H135-$I135)</f>
        <v>0</v>
      </c>
    </row>
    <row r="136" spans="5:10">
      <c r="E136" s="12">
        <f>IF(IF(ROW()=20,$C$11,$J135)&lt;=0,"",ROW()-19)</f>
        <v>0</v>
      </c>
      <c r="F136" s="9">
        <f>IF($E136="","",$G136+$H136+$I136)</f>
        <v>0</v>
      </c>
      <c r="G136" s="9">
        <f>IF($E136="","",ROUND(IF(ROW()=20,$C$11,$J135)*$C$6/12/100,2))</f>
        <v>0</v>
      </c>
      <c r="H136" s="9">
        <f>IF($E136="","",IF($C$12-$G136&gt;=IF(ROW()=20,$C$11,$J135),IF(ROW()=20,$C$11,$J135),$C$12-$G136))</f>
        <v>0</v>
      </c>
      <c r="I136" s="9">
        <f>IF($E136="","",MIN(IF(ROW()=20,$C$11,$J135)-$H136,IF(ROW()=20,$C$8,0)))</f>
        <v>0</v>
      </c>
      <c r="J136" s="9">
        <f>IF($E136="",IF(ROW()=20,0,$J135),IF(ROW()=20,$C$11,$J135)-$H136-$I136)</f>
        <v>0</v>
      </c>
    </row>
    <row r="137" spans="5:10">
      <c r="E137" s="12">
        <f>IF(IF(ROW()=20,$C$11,$J136)&lt;=0,"",ROW()-19)</f>
        <v>0</v>
      </c>
      <c r="F137" s="9">
        <f>IF($E137="","",$G137+$H137+$I137)</f>
        <v>0</v>
      </c>
      <c r="G137" s="9">
        <f>IF($E137="","",ROUND(IF(ROW()=20,$C$11,$J136)*$C$6/12/100,2))</f>
        <v>0</v>
      </c>
      <c r="H137" s="9">
        <f>IF($E137="","",IF($C$12-$G137&gt;=IF(ROW()=20,$C$11,$J136),IF(ROW()=20,$C$11,$J136),$C$12-$G137))</f>
        <v>0</v>
      </c>
      <c r="I137" s="9">
        <f>IF($E137="","",MIN(IF(ROW()=20,$C$11,$J136)-$H137,IF(ROW()=20,$C$8,0)))</f>
        <v>0</v>
      </c>
      <c r="J137" s="9">
        <f>IF($E137="",IF(ROW()=20,0,$J136),IF(ROW()=20,$C$11,$J136)-$H137-$I137)</f>
        <v>0</v>
      </c>
    </row>
    <row r="138" spans="5:10">
      <c r="E138" s="12">
        <f>IF(IF(ROW()=20,$C$11,$J137)&lt;=0,"",ROW()-19)</f>
        <v>0</v>
      </c>
      <c r="F138" s="9">
        <f>IF($E138="","",$G138+$H138+$I138)</f>
        <v>0</v>
      </c>
      <c r="G138" s="9">
        <f>IF($E138="","",ROUND(IF(ROW()=20,$C$11,$J137)*$C$6/12/100,2))</f>
        <v>0</v>
      </c>
      <c r="H138" s="9">
        <f>IF($E138="","",IF($C$12-$G138&gt;=IF(ROW()=20,$C$11,$J137),IF(ROW()=20,$C$11,$J137),$C$12-$G138))</f>
        <v>0</v>
      </c>
      <c r="I138" s="9">
        <f>IF($E138="","",MIN(IF(ROW()=20,$C$11,$J137)-$H138,IF(ROW()=20,$C$8,0)))</f>
        <v>0</v>
      </c>
      <c r="J138" s="9">
        <f>IF($E138="",IF(ROW()=20,0,$J137),IF(ROW()=20,$C$11,$J137)-$H138-$I138)</f>
        <v>0</v>
      </c>
    </row>
    <row r="139" spans="5:10">
      <c r="E139" s="12">
        <f>IF(IF(ROW()=20,$C$11,$J138)&lt;=0,"",ROW()-19)</f>
        <v>0</v>
      </c>
      <c r="F139" s="9">
        <f>IF($E139="","",$G139+$H139+$I139)</f>
        <v>0</v>
      </c>
      <c r="G139" s="9">
        <f>IF($E139="","",ROUND(IF(ROW()=20,$C$11,$J138)*$C$6/12/100,2))</f>
        <v>0</v>
      </c>
      <c r="H139" s="9">
        <f>IF($E139="","",IF($C$12-$G139&gt;=IF(ROW()=20,$C$11,$J138),IF(ROW()=20,$C$11,$J138),$C$12-$G139))</f>
        <v>0</v>
      </c>
      <c r="I139" s="9">
        <f>IF($E139="","",MIN(IF(ROW()=20,$C$11,$J138)-$H139,IF(ROW()=20,$C$8,0)))</f>
        <v>0</v>
      </c>
      <c r="J139" s="9">
        <f>IF($E139="",IF(ROW()=20,0,$J138),IF(ROW()=20,$C$11,$J138)-$H139-$I139)</f>
        <v>0</v>
      </c>
    </row>
    <row r="140" spans="5:10">
      <c r="E140" s="12">
        <f>IF(IF(ROW()=20,$C$11,$J139)&lt;=0,"",ROW()-19)</f>
        <v>0</v>
      </c>
      <c r="F140" s="9">
        <f>IF($E140="","",$G140+$H140+$I140)</f>
        <v>0</v>
      </c>
      <c r="G140" s="9">
        <f>IF($E140="","",ROUND(IF(ROW()=20,$C$11,$J139)*$C$6/12/100,2))</f>
        <v>0</v>
      </c>
      <c r="H140" s="9">
        <f>IF($E140="","",IF($C$12-$G140&gt;=IF(ROW()=20,$C$11,$J139),IF(ROW()=20,$C$11,$J139),$C$12-$G140))</f>
        <v>0</v>
      </c>
      <c r="I140" s="9">
        <f>IF($E140="","",MIN(IF(ROW()=20,$C$11,$J139)-$H140,IF(ROW()=20,$C$8,0)))</f>
        <v>0</v>
      </c>
      <c r="J140" s="9">
        <f>IF($E140="",IF(ROW()=20,0,$J139),IF(ROW()=20,$C$11,$J139)-$H140-$I140)</f>
        <v>0</v>
      </c>
    </row>
    <row r="141" spans="5:10">
      <c r="E141" s="12">
        <f>IF(IF(ROW()=20,$C$11,$J140)&lt;=0,"",ROW()-19)</f>
        <v>0</v>
      </c>
      <c r="F141" s="9">
        <f>IF($E141="","",$G141+$H141+$I141)</f>
        <v>0</v>
      </c>
      <c r="G141" s="9">
        <f>IF($E141="","",ROUND(IF(ROW()=20,$C$11,$J140)*$C$6/12/100,2))</f>
        <v>0</v>
      </c>
      <c r="H141" s="9">
        <f>IF($E141="","",IF($C$12-$G141&gt;=IF(ROW()=20,$C$11,$J140),IF(ROW()=20,$C$11,$J140),$C$12-$G141))</f>
        <v>0</v>
      </c>
      <c r="I141" s="9">
        <f>IF($E141="","",MIN(IF(ROW()=20,$C$11,$J140)-$H141,IF(ROW()=20,$C$8,0)))</f>
        <v>0</v>
      </c>
      <c r="J141" s="9">
        <f>IF($E141="",IF(ROW()=20,0,$J140),IF(ROW()=20,$C$11,$J140)-$H141-$I141)</f>
        <v>0</v>
      </c>
    </row>
    <row r="142" spans="5:10">
      <c r="E142" s="12">
        <f>IF(IF(ROW()=20,$C$11,$J141)&lt;=0,"",ROW()-19)</f>
        <v>0</v>
      </c>
      <c r="F142" s="9">
        <f>IF($E142="","",$G142+$H142+$I142)</f>
        <v>0</v>
      </c>
      <c r="G142" s="9">
        <f>IF($E142="","",ROUND(IF(ROW()=20,$C$11,$J141)*$C$6/12/100,2))</f>
        <v>0</v>
      </c>
      <c r="H142" s="9">
        <f>IF($E142="","",IF($C$12-$G142&gt;=IF(ROW()=20,$C$11,$J141),IF(ROW()=20,$C$11,$J141),$C$12-$G142))</f>
        <v>0</v>
      </c>
      <c r="I142" s="9">
        <f>IF($E142="","",MIN(IF(ROW()=20,$C$11,$J141)-$H142,IF(ROW()=20,$C$8,0)))</f>
        <v>0</v>
      </c>
      <c r="J142" s="9">
        <f>IF($E142="",IF(ROW()=20,0,$J141),IF(ROW()=20,$C$11,$J141)-$H142-$I142)</f>
        <v>0</v>
      </c>
    </row>
    <row r="143" spans="5:10">
      <c r="E143" s="12">
        <f>IF(IF(ROW()=20,$C$11,$J142)&lt;=0,"",ROW()-19)</f>
        <v>0</v>
      </c>
      <c r="F143" s="9">
        <f>IF($E143="","",$G143+$H143+$I143)</f>
        <v>0</v>
      </c>
      <c r="G143" s="9">
        <f>IF($E143="","",ROUND(IF(ROW()=20,$C$11,$J142)*$C$6/12/100,2))</f>
        <v>0</v>
      </c>
      <c r="H143" s="9">
        <f>IF($E143="","",IF($C$12-$G143&gt;=IF(ROW()=20,$C$11,$J142),IF(ROW()=20,$C$11,$J142),$C$12-$G143))</f>
        <v>0</v>
      </c>
      <c r="I143" s="9">
        <f>IF($E143="","",MIN(IF(ROW()=20,$C$11,$J142)-$H143,IF(ROW()=20,$C$8,0)))</f>
        <v>0</v>
      </c>
      <c r="J143" s="9">
        <f>IF($E143="",IF(ROW()=20,0,$J142),IF(ROW()=20,$C$11,$J142)-$H143-$I143)</f>
        <v>0</v>
      </c>
    </row>
    <row r="144" spans="5:10">
      <c r="E144" s="12">
        <f>IF(IF(ROW()=20,$C$11,$J143)&lt;=0,"",ROW()-19)</f>
        <v>0</v>
      </c>
      <c r="F144" s="9">
        <f>IF($E144="","",$G144+$H144+$I144)</f>
        <v>0</v>
      </c>
      <c r="G144" s="9">
        <f>IF($E144="","",ROUND(IF(ROW()=20,$C$11,$J143)*$C$6/12/100,2))</f>
        <v>0</v>
      </c>
      <c r="H144" s="9">
        <f>IF($E144="","",IF($C$12-$G144&gt;=IF(ROW()=20,$C$11,$J143),IF(ROW()=20,$C$11,$J143),$C$12-$G144))</f>
        <v>0</v>
      </c>
      <c r="I144" s="9">
        <f>IF($E144="","",MIN(IF(ROW()=20,$C$11,$J143)-$H144,IF(ROW()=20,$C$8,0)))</f>
        <v>0</v>
      </c>
      <c r="J144" s="9">
        <f>IF($E144="",IF(ROW()=20,0,$J143),IF(ROW()=20,$C$11,$J143)-$H144-$I144)</f>
        <v>0</v>
      </c>
    </row>
    <row r="145" spans="5:10">
      <c r="E145" s="12">
        <f>IF(IF(ROW()=20,$C$11,$J144)&lt;=0,"",ROW()-19)</f>
        <v>0</v>
      </c>
      <c r="F145" s="9">
        <f>IF($E145="","",$G145+$H145+$I145)</f>
        <v>0</v>
      </c>
      <c r="G145" s="9">
        <f>IF($E145="","",ROUND(IF(ROW()=20,$C$11,$J144)*$C$6/12/100,2))</f>
        <v>0</v>
      </c>
      <c r="H145" s="9">
        <f>IF($E145="","",IF($C$12-$G145&gt;=IF(ROW()=20,$C$11,$J144),IF(ROW()=20,$C$11,$J144),$C$12-$G145))</f>
        <v>0</v>
      </c>
      <c r="I145" s="9">
        <f>IF($E145="","",MIN(IF(ROW()=20,$C$11,$J144)-$H145,IF(ROW()=20,$C$8,0)))</f>
        <v>0</v>
      </c>
      <c r="J145" s="9">
        <f>IF($E145="",IF(ROW()=20,0,$J144),IF(ROW()=20,$C$11,$J144)-$H145-$I145)</f>
        <v>0</v>
      </c>
    </row>
    <row r="146" spans="5:10">
      <c r="E146" s="12">
        <f>IF(IF(ROW()=20,$C$11,$J145)&lt;=0,"",ROW()-19)</f>
        <v>0</v>
      </c>
      <c r="F146" s="9">
        <f>IF($E146="","",$G146+$H146+$I146)</f>
        <v>0</v>
      </c>
      <c r="G146" s="9">
        <f>IF($E146="","",ROUND(IF(ROW()=20,$C$11,$J145)*$C$6/12/100,2))</f>
        <v>0</v>
      </c>
      <c r="H146" s="9">
        <f>IF($E146="","",IF($C$12-$G146&gt;=IF(ROW()=20,$C$11,$J145),IF(ROW()=20,$C$11,$J145),$C$12-$G146))</f>
        <v>0</v>
      </c>
      <c r="I146" s="9">
        <f>IF($E146="","",MIN(IF(ROW()=20,$C$11,$J145)-$H146,IF(ROW()=20,$C$8,0)))</f>
        <v>0</v>
      </c>
      <c r="J146" s="9">
        <f>IF($E146="",IF(ROW()=20,0,$J145),IF(ROW()=20,$C$11,$J145)-$H146-$I146)</f>
        <v>0</v>
      </c>
    </row>
    <row r="147" spans="5:10">
      <c r="E147" s="12">
        <f>IF(IF(ROW()=20,$C$11,$J146)&lt;=0,"",ROW()-19)</f>
        <v>0</v>
      </c>
      <c r="F147" s="9">
        <f>IF($E147="","",$G147+$H147+$I147)</f>
        <v>0</v>
      </c>
      <c r="G147" s="9">
        <f>IF($E147="","",ROUND(IF(ROW()=20,$C$11,$J146)*$C$6/12/100,2))</f>
        <v>0</v>
      </c>
      <c r="H147" s="9">
        <f>IF($E147="","",IF($C$12-$G147&gt;=IF(ROW()=20,$C$11,$J146),IF(ROW()=20,$C$11,$J146),$C$12-$G147))</f>
        <v>0</v>
      </c>
      <c r="I147" s="9">
        <f>IF($E147="","",MIN(IF(ROW()=20,$C$11,$J146)-$H147,IF(ROW()=20,$C$8,0)))</f>
        <v>0</v>
      </c>
      <c r="J147" s="9">
        <f>IF($E147="",IF(ROW()=20,0,$J146),IF(ROW()=20,$C$11,$J146)-$H147-$I147)</f>
        <v>0</v>
      </c>
    </row>
    <row r="148" spans="5:10">
      <c r="E148" s="12">
        <f>IF(IF(ROW()=20,$C$11,$J147)&lt;=0,"",ROW()-19)</f>
        <v>0</v>
      </c>
      <c r="F148" s="9">
        <f>IF($E148="","",$G148+$H148+$I148)</f>
        <v>0</v>
      </c>
      <c r="G148" s="9">
        <f>IF($E148="","",ROUND(IF(ROW()=20,$C$11,$J147)*$C$6/12/100,2))</f>
        <v>0</v>
      </c>
      <c r="H148" s="9">
        <f>IF($E148="","",IF($C$12-$G148&gt;=IF(ROW()=20,$C$11,$J147),IF(ROW()=20,$C$11,$J147),$C$12-$G148))</f>
        <v>0</v>
      </c>
      <c r="I148" s="9">
        <f>IF($E148="","",MIN(IF(ROW()=20,$C$11,$J147)-$H148,IF(ROW()=20,$C$8,0)))</f>
        <v>0</v>
      </c>
      <c r="J148" s="9">
        <f>IF($E148="",IF(ROW()=20,0,$J147),IF(ROW()=20,$C$11,$J147)-$H148-$I148)</f>
        <v>0</v>
      </c>
    </row>
    <row r="149" spans="5:10">
      <c r="E149" s="12">
        <f>IF(IF(ROW()=20,$C$11,$J148)&lt;=0,"",ROW()-19)</f>
        <v>0</v>
      </c>
      <c r="F149" s="9">
        <f>IF($E149="","",$G149+$H149+$I149)</f>
        <v>0</v>
      </c>
      <c r="G149" s="9">
        <f>IF($E149="","",ROUND(IF(ROW()=20,$C$11,$J148)*$C$6/12/100,2))</f>
        <v>0</v>
      </c>
      <c r="H149" s="9">
        <f>IF($E149="","",IF($C$12-$G149&gt;=IF(ROW()=20,$C$11,$J148),IF(ROW()=20,$C$11,$J148),$C$12-$G149))</f>
        <v>0</v>
      </c>
      <c r="I149" s="9">
        <f>IF($E149="","",MIN(IF(ROW()=20,$C$11,$J148)-$H149,IF(ROW()=20,$C$8,0)))</f>
        <v>0</v>
      </c>
      <c r="J149" s="9">
        <f>IF($E149="",IF(ROW()=20,0,$J148),IF(ROW()=20,$C$11,$J148)-$H149-$I149)</f>
        <v>0</v>
      </c>
    </row>
    <row r="150" spans="5:10">
      <c r="E150" s="12">
        <f>IF(IF(ROW()=20,$C$11,$J149)&lt;=0,"",ROW()-19)</f>
        <v>0</v>
      </c>
      <c r="F150" s="9">
        <f>IF($E150="","",$G150+$H150+$I150)</f>
        <v>0</v>
      </c>
      <c r="G150" s="9">
        <f>IF($E150="","",ROUND(IF(ROW()=20,$C$11,$J149)*$C$6/12/100,2))</f>
        <v>0</v>
      </c>
      <c r="H150" s="9">
        <f>IF($E150="","",IF($C$12-$G150&gt;=IF(ROW()=20,$C$11,$J149),IF(ROW()=20,$C$11,$J149),$C$12-$G150))</f>
        <v>0</v>
      </c>
      <c r="I150" s="9">
        <f>IF($E150="","",MIN(IF(ROW()=20,$C$11,$J149)-$H150,IF(ROW()=20,$C$8,0)))</f>
        <v>0</v>
      </c>
      <c r="J150" s="9">
        <f>IF($E150="",IF(ROW()=20,0,$J149),IF(ROW()=20,$C$11,$J149)-$H150-$I150)</f>
        <v>0</v>
      </c>
    </row>
    <row r="151" spans="5:10">
      <c r="E151" s="12">
        <f>IF(IF(ROW()=20,$C$11,$J150)&lt;=0,"",ROW()-19)</f>
        <v>0</v>
      </c>
      <c r="F151" s="9">
        <f>IF($E151="","",$G151+$H151+$I151)</f>
        <v>0</v>
      </c>
      <c r="G151" s="9">
        <f>IF($E151="","",ROUND(IF(ROW()=20,$C$11,$J150)*$C$6/12/100,2))</f>
        <v>0</v>
      </c>
      <c r="H151" s="9">
        <f>IF($E151="","",IF($C$12-$G151&gt;=IF(ROW()=20,$C$11,$J150),IF(ROW()=20,$C$11,$J150),$C$12-$G151))</f>
        <v>0</v>
      </c>
      <c r="I151" s="9">
        <f>IF($E151="","",MIN(IF(ROW()=20,$C$11,$J150)-$H151,IF(ROW()=20,$C$8,0)))</f>
        <v>0</v>
      </c>
      <c r="J151" s="9">
        <f>IF($E151="",IF(ROW()=20,0,$J150),IF(ROW()=20,$C$11,$J150)-$H151-$I151)</f>
        <v>0</v>
      </c>
    </row>
    <row r="152" spans="5:10">
      <c r="E152" s="12">
        <f>IF(IF(ROW()=20,$C$11,$J151)&lt;=0,"",ROW()-19)</f>
        <v>0</v>
      </c>
      <c r="F152" s="9">
        <f>IF($E152="","",$G152+$H152+$I152)</f>
        <v>0</v>
      </c>
      <c r="G152" s="9">
        <f>IF($E152="","",ROUND(IF(ROW()=20,$C$11,$J151)*$C$6/12/100,2))</f>
        <v>0</v>
      </c>
      <c r="H152" s="9">
        <f>IF($E152="","",IF($C$12-$G152&gt;=IF(ROW()=20,$C$11,$J151),IF(ROW()=20,$C$11,$J151),$C$12-$G152))</f>
        <v>0</v>
      </c>
      <c r="I152" s="9">
        <f>IF($E152="","",MIN(IF(ROW()=20,$C$11,$J151)-$H152,IF(ROW()=20,$C$8,0)))</f>
        <v>0</v>
      </c>
      <c r="J152" s="9">
        <f>IF($E152="",IF(ROW()=20,0,$J151),IF(ROW()=20,$C$11,$J151)-$H152-$I152)</f>
        <v>0</v>
      </c>
    </row>
    <row r="153" spans="5:10">
      <c r="E153" s="12">
        <f>IF(IF(ROW()=20,$C$11,$J152)&lt;=0,"",ROW()-19)</f>
        <v>0</v>
      </c>
      <c r="F153" s="9">
        <f>IF($E153="","",$G153+$H153+$I153)</f>
        <v>0</v>
      </c>
      <c r="G153" s="9">
        <f>IF($E153="","",ROUND(IF(ROW()=20,$C$11,$J152)*$C$6/12/100,2))</f>
        <v>0</v>
      </c>
      <c r="H153" s="9">
        <f>IF($E153="","",IF($C$12-$G153&gt;=IF(ROW()=20,$C$11,$J152),IF(ROW()=20,$C$11,$J152),$C$12-$G153))</f>
        <v>0</v>
      </c>
      <c r="I153" s="9">
        <f>IF($E153="","",MIN(IF(ROW()=20,$C$11,$J152)-$H153,IF(ROW()=20,$C$8,0)))</f>
        <v>0</v>
      </c>
      <c r="J153" s="9">
        <f>IF($E153="",IF(ROW()=20,0,$J152),IF(ROW()=20,$C$11,$J152)-$H153-$I153)</f>
        <v>0</v>
      </c>
    </row>
    <row r="154" spans="5:10">
      <c r="E154" s="12">
        <f>IF(IF(ROW()=20,$C$11,$J153)&lt;=0,"",ROW()-19)</f>
        <v>0</v>
      </c>
      <c r="F154" s="9">
        <f>IF($E154="","",$G154+$H154+$I154)</f>
        <v>0</v>
      </c>
      <c r="G154" s="9">
        <f>IF($E154="","",ROUND(IF(ROW()=20,$C$11,$J153)*$C$6/12/100,2))</f>
        <v>0</v>
      </c>
      <c r="H154" s="9">
        <f>IF($E154="","",IF($C$12-$G154&gt;=IF(ROW()=20,$C$11,$J153),IF(ROW()=20,$C$11,$J153),$C$12-$G154))</f>
        <v>0</v>
      </c>
      <c r="I154" s="9">
        <f>IF($E154="","",MIN(IF(ROW()=20,$C$11,$J153)-$H154,IF(ROW()=20,$C$8,0)))</f>
        <v>0</v>
      </c>
      <c r="J154" s="9">
        <f>IF($E154="",IF(ROW()=20,0,$J153),IF(ROW()=20,$C$11,$J153)-$H154-$I154)</f>
        <v>0</v>
      </c>
    </row>
    <row r="155" spans="5:10">
      <c r="E155" s="12">
        <f>IF(IF(ROW()=20,$C$11,$J154)&lt;=0,"",ROW()-19)</f>
        <v>0</v>
      </c>
      <c r="F155" s="9">
        <f>IF($E155="","",$G155+$H155+$I155)</f>
        <v>0</v>
      </c>
      <c r="G155" s="9">
        <f>IF($E155="","",ROUND(IF(ROW()=20,$C$11,$J154)*$C$6/12/100,2))</f>
        <v>0</v>
      </c>
      <c r="H155" s="9">
        <f>IF($E155="","",IF($C$12-$G155&gt;=IF(ROW()=20,$C$11,$J154),IF(ROW()=20,$C$11,$J154),$C$12-$G155))</f>
        <v>0</v>
      </c>
      <c r="I155" s="9">
        <f>IF($E155="","",MIN(IF(ROW()=20,$C$11,$J154)-$H155,IF(ROW()=20,$C$8,0)))</f>
        <v>0</v>
      </c>
      <c r="J155" s="9">
        <f>IF($E155="",IF(ROW()=20,0,$J154),IF(ROW()=20,$C$11,$J154)-$H155-$I155)</f>
        <v>0</v>
      </c>
    </row>
    <row r="156" spans="5:10">
      <c r="E156" s="12">
        <f>IF(IF(ROW()=20,$C$11,$J155)&lt;=0,"",ROW()-19)</f>
        <v>0</v>
      </c>
      <c r="F156" s="9">
        <f>IF($E156="","",$G156+$H156+$I156)</f>
        <v>0</v>
      </c>
      <c r="G156" s="9">
        <f>IF($E156="","",ROUND(IF(ROW()=20,$C$11,$J155)*$C$6/12/100,2))</f>
        <v>0</v>
      </c>
      <c r="H156" s="9">
        <f>IF($E156="","",IF($C$12-$G156&gt;=IF(ROW()=20,$C$11,$J155),IF(ROW()=20,$C$11,$J155),$C$12-$G156))</f>
        <v>0</v>
      </c>
      <c r="I156" s="9">
        <f>IF($E156="","",MIN(IF(ROW()=20,$C$11,$J155)-$H156,IF(ROW()=20,$C$8,0)))</f>
        <v>0</v>
      </c>
      <c r="J156" s="9">
        <f>IF($E156="",IF(ROW()=20,0,$J155),IF(ROW()=20,$C$11,$J155)-$H156-$I156)</f>
        <v>0</v>
      </c>
    </row>
    <row r="157" spans="5:10">
      <c r="E157" s="12">
        <f>IF(IF(ROW()=20,$C$11,$J156)&lt;=0,"",ROW()-19)</f>
        <v>0</v>
      </c>
      <c r="F157" s="9">
        <f>IF($E157="","",$G157+$H157+$I157)</f>
        <v>0</v>
      </c>
      <c r="G157" s="9">
        <f>IF($E157="","",ROUND(IF(ROW()=20,$C$11,$J156)*$C$6/12/100,2))</f>
        <v>0</v>
      </c>
      <c r="H157" s="9">
        <f>IF($E157="","",IF($C$12-$G157&gt;=IF(ROW()=20,$C$11,$J156),IF(ROW()=20,$C$11,$J156),$C$12-$G157))</f>
        <v>0</v>
      </c>
      <c r="I157" s="9">
        <f>IF($E157="","",MIN(IF(ROW()=20,$C$11,$J156)-$H157,IF(ROW()=20,$C$8,0)))</f>
        <v>0</v>
      </c>
      <c r="J157" s="9">
        <f>IF($E157="",IF(ROW()=20,0,$J156),IF(ROW()=20,$C$11,$J156)-$H157-$I157)</f>
        <v>0</v>
      </c>
    </row>
    <row r="158" spans="5:10">
      <c r="E158" s="12">
        <f>IF(IF(ROW()=20,$C$11,$J157)&lt;=0,"",ROW()-19)</f>
        <v>0</v>
      </c>
      <c r="F158" s="9">
        <f>IF($E158="","",$G158+$H158+$I158)</f>
        <v>0</v>
      </c>
      <c r="G158" s="9">
        <f>IF($E158="","",ROUND(IF(ROW()=20,$C$11,$J157)*$C$6/12/100,2))</f>
        <v>0</v>
      </c>
      <c r="H158" s="9">
        <f>IF($E158="","",IF($C$12-$G158&gt;=IF(ROW()=20,$C$11,$J157),IF(ROW()=20,$C$11,$J157),$C$12-$G158))</f>
        <v>0</v>
      </c>
      <c r="I158" s="9">
        <f>IF($E158="","",MIN(IF(ROW()=20,$C$11,$J157)-$H158,IF(ROW()=20,$C$8,0)))</f>
        <v>0</v>
      </c>
      <c r="J158" s="9">
        <f>IF($E158="",IF(ROW()=20,0,$J157),IF(ROW()=20,$C$11,$J157)-$H158-$I158)</f>
        <v>0</v>
      </c>
    </row>
    <row r="159" spans="5:10">
      <c r="E159" s="12">
        <f>IF(IF(ROW()=20,$C$11,$J158)&lt;=0,"",ROW()-19)</f>
        <v>0</v>
      </c>
      <c r="F159" s="9">
        <f>IF($E159="","",$G159+$H159+$I159)</f>
        <v>0</v>
      </c>
      <c r="G159" s="9">
        <f>IF($E159="","",ROUND(IF(ROW()=20,$C$11,$J158)*$C$6/12/100,2))</f>
        <v>0</v>
      </c>
      <c r="H159" s="9">
        <f>IF($E159="","",IF($C$12-$G159&gt;=IF(ROW()=20,$C$11,$J158),IF(ROW()=20,$C$11,$J158),$C$12-$G159))</f>
        <v>0</v>
      </c>
      <c r="I159" s="9">
        <f>IF($E159="","",MIN(IF(ROW()=20,$C$11,$J158)-$H159,IF(ROW()=20,$C$8,0)))</f>
        <v>0</v>
      </c>
      <c r="J159" s="9">
        <f>IF($E159="",IF(ROW()=20,0,$J158),IF(ROW()=20,$C$11,$J158)-$H159-$I159)</f>
        <v>0</v>
      </c>
    </row>
    <row r="160" spans="5:10">
      <c r="E160" s="12">
        <f>IF(IF(ROW()=20,$C$11,$J159)&lt;=0,"",ROW()-19)</f>
        <v>0</v>
      </c>
      <c r="F160" s="9">
        <f>IF($E160="","",$G160+$H160+$I160)</f>
        <v>0</v>
      </c>
      <c r="G160" s="9">
        <f>IF($E160="","",ROUND(IF(ROW()=20,$C$11,$J159)*$C$6/12/100,2))</f>
        <v>0</v>
      </c>
      <c r="H160" s="9">
        <f>IF($E160="","",IF($C$12-$G160&gt;=IF(ROW()=20,$C$11,$J159),IF(ROW()=20,$C$11,$J159),$C$12-$G160))</f>
        <v>0</v>
      </c>
      <c r="I160" s="9">
        <f>IF($E160="","",MIN(IF(ROW()=20,$C$11,$J159)-$H160,IF(ROW()=20,$C$8,0)))</f>
        <v>0</v>
      </c>
      <c r="J160" s="9">
        <f>IF($E160="",IF(ROW()=20,0,$J159),IF(ROW()=20,$C$11,$J159)-$H160-$I160)</f>
        <v>0</v>
      </c>
    </row>
    <row r="161" spans="5:10">
      <c r="E161" s="12">
        <f>IF(IF(ROW()=20,$C$11,$J160)&lt;=0,"",ROW()-19)</f>
        <v>0</v>
      </c>
      <c r="F161" s="9">
        <f>IF($E161="","",$G161+$H161+$I161)</f>
        <v>0</v>
      </c>
      <c r="G161" s="9">
        <f>IF($E161="","",ROUND(IF(ROW()=20,$C$11,$J160)*$C$6/12/100,2))</f>
        <v>0</v>
      </c>
      <c r="H161" s="9">
        <f>IF($E161="","",IF($C$12-$G161&gt;=IF(ROW()=20,$C$11,$J160),IF(ROW()=20,$C$11,$J160),$C$12-$G161))</f>
        <v>0</v>
      </c>
      <c r="I161" s="9">
        <f>IF($E161="","",MIN(IF(ROW()=20,$C$11,$J160)-$H161,IF(ROW()=20,$C$8,0)))</f>
        <v>0</v>
      </c>
      <c r="J161" s="9">
        <f>IF($E161="",IF(ROW()=20,0,$J160),IF(ROW()=20,$C$11,$J160)-$H161-$I161)</f>
        <v>0</v>
      </c>
    </row>
    <row r="162" spans="5:10">
      <c r="E162" s="12">
        <f>IF(IF(ROW()=20,$C$11,$J161)&lt;=0,"",ROW()-19)</f>
        <v>0</v>
      </c>
      <c r="F162" s="9">
        <f>IF($E162="","",$G162+$H162+$I162)</f>
        <v>0</v>
      </c>
      <c r="G162" s="9">
        <f>IF($E162="","",ROUND(IF(ROW()=20,$C$11,$J161)*$C$6/12/100,2))</f>
        <v>0</v>
      </c>
      <c r="H162" s="9">
        <f>IF($E162="","",IF($C$12-$G162&gt;=IF(ROW()=20,$C$11,$J161),IF(ROW()=20,$C$11,$J161),$C$12-$G162))</f>
        <v>0</v>
      </c>
      <c r="I162" s="9">
        <f>IF($E162="","",MIN(IF(ROW()=20,$C$11,$J161)-$H162,IF(ROW()=20,$C$8,0)))</f>
        <v>0</v>
      </c>
      <c r="J162" s="9">
        <f>IF($E162="",IF(ROW()=20,0,$J161),IF(ROW()=20,$C$11,$J161)-$H162-$I162)</f>
        <v>0</v>
      </c>
    </row>
    <row r="163" spans="5:10">
      <c r="E163" s="12">
        <f>IF(IF(ROW()=20,$C$11,$J162)&lt;=0,"",ROW()-19)</f>
        <v>0</v>
      </c>
      <c r="F163" s="9">
        <f>IF($E163="","",$G163+$H163+$I163)</f>
        <v>0</v>
      </c>
      <c r="G163" s="9">
        <f>IF($E163="","",ROUND(IF(ROW()=20,$C$11,$J162)*$C$6/12/100,2))</f>
        <v>0</v>
      </c>
      <c r="H163" s="9">
        <f>IF($E163="","",IF($C$12-$G163&gt;=IF(ROW()=20,$C$11,$J162),IF(ROW()=20,$C$11,$J162),$C$12-$G163))</f>
        <v>0</v>
      </c>
      <c r="I163" s="9">
        <f>IF($E163="","",MIN(IF(ROW()=20,$C$11,$J162)-$H163,IF(ROW()=20,$C$8,0)))</f>
        <v>0</v>
      </c>
      <c r="J163" s="9">
        <f>IF($E163="",IF(ROW()=20,0,$J162),IF(ROW()=20,$C$11,$J162)-$H163-$I163)</f>
        <v>0</v>
      </c>
    </row>
    <row r="164" spans="5:10">
      <c r="E164" s="12">
        <f>IF(IF(ROW()=20,$C$11,$J163)&lt;=0,"",ROW()-19)</f>
        <v>0</v>
      </c>
      <c r="F164" s="9">
        <f>IF($E164="","",$G164+$H164+$I164)</f>
        <v>0</v>
      </c>
      <c r="G164" s="9">
        <f>IF($E164="","",ROUND(IF(ROW()=20,$C$11,$J163)*$C$6/12/100,2))</f>
        <v>0</v>
      </c>
      <c r="H164" s="9">
        <f>IF($E164="","",IF($C$12-$G164&gt;=IF(ROW()=20,$C$11,$J163),IF(ROW()=20,$C$11,$J163),$C$12-$G164))</f>
        <v>0</v>
      </c>
      <c r="I164" s="9">
        <f>IF($E164="","",MIN(IF(ROW()=20,$C$11,$J163)-$H164,IF(ROW()=20,$C$8,0)))</f>
        <v>0</v>
      </c>
      <c r="J164" s="9">
        <f>IF($E164="",IF(ROW()=20,0,$J163),IF(ROW()=20,$C$11,$J163)-$H164-$I164)</f>
        <v>0</v>
      </c>
    </row>
    <row r="165" spans="5:10">
      <c r="E165" s="12">
        <f>IF(IF(ROW()=20,$C$11,$J164)&lt;=0,"",ROW()-19)</f>
        <v>0</v>
      </c>
      <c r="F165" s="9">
        <f>IF($E165="","",$G165+$H165+$I165)</f>
        <v>0</v>
      </c>
      <c r="G165" s="9">
        <f>IF($E165="","",ROUND(IF(ROW()=20,$C$11,$J164)*$C$6/12/100,2))</f>
        <v>0</v>
      </c>
      <c r="H165" s="9">
        <f>IF($E165="","",IF($C$12-$G165&gt;=IF(ROW()=20,$C$11,$J164),IF(ROW()=20,$C$11,$J164),$C$12-$G165))</f>
        <v>0</v>
      </c>
      <c r="I165" s="9">
        <f>IF($E165="","",MIN(IF(ROW()=20,$C$11,$J164)-$H165,IF(ROW()=20,$C$8,0)))</f>
        <v>0</v>
      </c>
      <c r="J165" s="9">
        <f>IF($E165="",IF(ROW()=20,0,$J164),IF(ROW()=20,$C$11,$J164)-$H165-$I165)</f>
        <v>0</v>
      </c>
    </row>
    <row r="166" spans="5:10">
      <c r="E166" s="12">
        <f>IF(IF(ROW()=20,$C$11,$J165)&lt;=0,"",ROW()-19)</f>
        <v>0</v>
      </c>
      <c r="F166" s="9">
        <f>IF($E166="","",$G166+$H166+$I166)</f>
        <v>0</v>
      </c>
      <c r="G166" s="9">
        <f>IF($E166="","",ROUND(IF(ROW()=20,$C$11,$J165)*$C$6/12/100,2))</f>
        <v>0</v>
      </c>
      <c r="H166" s="9">
        <f>IF($E166="","",IF($C$12-$G166&gt;=IF(ROW()=20,$C$11,$J165),IF(ROW()=20,$C$11,$J165),$C$12-$G166))</f>
        <v>0</v>
      </c>
      <c r="I166" s="9">
        <f>IF($E166="","",MIN(IF(ROW()=20,$C$11,$J165)-$H166,IF(ROW()=20,$C$8,0)))</f>
        <v>0</v>
      </c>
      <c r="J166" s="9">
        <f>IF($E166="",IF(ROW()=20,0,$J165),IF(ROW()=20,$C$11,$J165)-$H166-$I166)</f>
        <v>0</v>
      </c>
    </row>
    <row r="167" spans="5:10">
      <c r="E167" s="12">
        <f>IF(IF(ROW()=20,$C$11,$J166)&lt;=0,"",ROW()-19)</f>
        <v>0</v>
      </c>
      <c r="F167" s="9">
        <f>IF($E167="","",$G167+$H167+$I167)</f>
        <v>0</v>
      </c>
      <c r="G167" s="9">
        <f>IF($E167="","",ROUND(IF(ROW()=20,$C$11,$J166)*$C$6/12/100,2))</f>
        <v>0</v>
      </c>
      <c r="H167" s="9">
        <f>IF($E167="","",IF($C$12-$G167&gt;=IF(ROW()=20,$C$11,$J166),IF(ROW()=20,$C$11,$J166),$C$12-$G167))</f>
        <v>0</v>
      </c>
      <c r="I167" s="9">
        <f>IF($E167="","",MIN(IF(ROW()=20,$C$11,$J166)-$H167,IF(ROW()=20,$C$8,0)))</f>
        <v>0</v>
      </c>
      <c r="J167" s="9">
        <f>IF($E167="",IF(ROW()=20,0,$J166),IF(ROW()=20,$C$11,$J166)-$H167-$I167)</f>
        <v>0</v>
      </c>
    </row>
    <row r="168" spans="5:10">
      <c r="E168" s="12">
        <f>IF(IF(ROW()=20,$C$11,$J167)&lt;=0,"",ROW()-19)</f>
        <v>0</v>
      </c>
      <c r="F168" s="9">
        <f>IF($E168="","",$G168+$H168+$I168)</f>
        <v>0</v>
      </c>
      <c r="G168" s="9">
        <f>IF($E168="","",ROUND(IF(ROW()=20,$C$11,$J167)*$C$6/12/100,2))</f>
        <v>0</v>
      </c>
      <c r="H168" s="9">
        <f>IF($E168="","",IF($C$12-$G168&gt;=IF(ROW()=20,$C$11,$J167),IF(ROW()=20,$C$11,$J167),$C$12-$G168))</f>
        <v>0</v>
      </c>
      <c r="I168" s="9">
        <f>IF($E168="","",MIN(IF(ROW()=20,$C$11,$J167)-$H168,IF(ROW()=20,$C$8,0)))</f>
        <v>0</v>
      </c>
      <c r="J168" s="9">
        <f>IF($E168="",IF(ROW()=20,0,$J167),IF(ROW()=20,$C$11,$J167)-$H168-$I168)</f>
        <v>0</v>
      </c>
    </row>
    <row r="169" spans="5:10">
      <c r="E169" s="12">
        <f>IF(IF(ROW()=20,$C$11,$J168)&lt;=0,"",ROW()-19)</f>
        <v>0</v>
      </c>
      <c r="F169" s="9">
        <f>IF($E169="","",$G169+$H169+$I169)</f>
        <v>0</v>
      </c>
      <c r="G169" s="9">
        <f>IF($E169="","",ROUND(IF(ROW()=20,$C$11,$J168)*$C$6/12/100,2))</f>
        <v>0</v>
      </c>
      <c r="H169" s="9">
        <f>IF($E169="","",IF($C$12-$G169&gt;=IF(ROW()=20,$C$11,$J168),IF(ROW()=20,$C$11,$J168),$C$12-$G169))</f>
        <v>0</v>
      </c>
      <c r="I169" s="9">
        <f>IF($E169="","",MIN(IF(ROW()=20,$C$11,$J168)-$H169,IF(ROW()=20,$C$8,0)))</f>
        <v>0</v>
      </c>
      <c r="J169" s="9">
        <f>IF($E169="",IF(ROW()=20,0,$J168),IF(ROW()=20,$C$11,$J168)-$H169-$I169)</f>
        <v>0</v>
      </c>
    </row>
    <row r="170" spans="5:10">
      <c r="E170" s="12">
        <f>IF(IF(ROW()=20,$C$11,$J169)&lt;=0,"",ROW()-19)</f>
        <v>0</v>
      </c>
      <c r="F170" s="9">
        <f>IF($E170="","",$G170+$H170+$I170)</f>
        <v>0</v>
      </c>
      <c r="G170" s="9">
        <f>IF($E170="","",ROUND(IF(ROW()=20,$C$11,$J169)*$C$6/12/100,2))</f>
        <v>0</v>
      </c>
      <c r="H170" s="9">
        <f>IF($E170="","",IF($C$12-$G170&gt;=IF(ROW()=20,$C$11,$J169),IF(ROW()=20,$C$11,$J169),$C$12-$G170))</f>
        <v>0</v>
      </c>
      <c r="I170" s="9">
        <f>IF($E170="","",MIN(IF(ROW()=20,$C$11,$J169)-$H170,IF(ROW()=20,$C$8,0)))</f>
        <v>0</v>
      </c>
      <c r="J170" s="9">
        <f>IF($E170="",IF(ROW()=20,0,$J169),IF(ROW()=20,$C$11,$J169)-$H170-$I170)</f>
        <v>0</v>
      </c>
    </row>
    <row r="171" spans="5:10">
      <c r="E171" s="12">
        <f>IF(IF(ROW()=20,$C$11,$J170)&lt;=0,"",ROW()-19)</f>
        <v>0</v>
      </c>
      <c r="F171" s="9">
        <f>IF($E171="","",$G171+$H171+$I171)</f>
        <v>0</v>
      </c>
      <c r="G171" s="9">
        <f>IF($E171="","",ROUND(IF(ROW()=20,$C$11,$J170)*$C$6/12/100,2))</f>
        <v>0</v>
      </c>
      <c r="H171" s="9">
        <f>IF($E171="","",IF($C$12-$G171&gt;=IF(ROW()=20,$C$11,$J170),IF(ROW()=20,$C$11,$J170),$C$12-$G171))</f>
        <v>0</v>
      </c>
      <c r="I171" s="9">
        <f>IF($E171="","",MIN(IF(ROW()=20,$C$11,$J170)-$H171,IF(ROW()=20,$C$8,0)))</f>
        <v>0</v>
      </c>
      <c r="J171" s="9">
        <f>IF($E171="",IF(ROW()=20,0,$J170),IF(ROW()=20,$C$11,$J170)-$H171-$I171)</f>
        <v>0</v>
      </c>
    </row>
    <row r="172" spans="5:10">
      <c r="E172" s="12">
        <f>IF(IF(ROW()=20,$C$11,$J171)&lt;=0,"",ROW()-19)</f>
        <v>0</v>
      </c>
      <c r="F172" s="9">
        <f>IF($E172="","",$G172+$H172+$I172)</f>
        <v>0</v>
      </c>
      <c r="G172" s="9">
        <f>IF($E172="","",ROUND(IF(ROW()=20,$C$11,$J171)*$C$6/12/100,2))</f>
        <v>0</v>
      </c>
      <c r="H172" s="9">
        <f>IF($E172="","",IF($C$12-$G172&gt;=IF(ROW()=20,$C$11,$J171),IF(ROW()=20,$C$11,$J171),$C$12-$G172))</f>
        <v>0</v>
      </c>
      <c r="I172" s="9">
        <f>IF($E172="","",MIN(IF(ROW()=20,$C$11,$J171)-$H172,IF(ROW()=20,$C$8,0)))</f>
        <v>0</v>
      </c>
      <c r="J172" s="9">
        <f>IF($E172="",IF(ROW()=20,0,$J171),IF(ROW()=20,$C$11,$J171)-$H172-$I172)</f>
        <v>0</v>
      </c>
    </row>
    <row r="173" spans="5:10">
      <c r="E173" s="12">
        <f>IF(IF(ROW()=20,$C$11,$J172)&lt;=0,"",ROW()-19)</f>
        <v>0</v>
      </c>
      <c r="F173" s="9">
        <f>IF($E173="","",$G173+$H173+$I173)</f>
        <v>0</v>
      </c>
      <c r="G173" s="9">
        <f>IF($E173="","",ROUND(IF(ROW()=20,$C$11,$J172)*$C$6/12/100,2))</f>
        <v>0</v>
      </c>
      <c r="H173" s="9">
        <f>IF($E173="","",IF($C$12-$G173&gt;=IF(ROW()=20,$C$11,$J172),IF(ROW()=20,$C$11,$J172),$C$12-$G173))</f>
        <v>0</v>
      </c>
      <c r="I173" s="9">
        <f>IF($E173="","",MIN(IF(ROW()=20,$C$11,$J172)-$H173,IF(ROW()=20,$C$8,0)))</f>
        <v>0</v>
      </c>
      <c r="J173" s="9">
        <f>IF($E173="",IF(ROW()=20,0,$J172),IF(ROW()=20,$C$11,$J172)-$H173-$I173)</f>
        <v>0</v>
      </c>
    </row>
    <row r="174" spans="5:10">
      <c r="E174" s="12">
        <f>IF(IF(ROW()=20,$C$11,$J173)&lt;=0,"",ROW()-19)</f>
        <v>0</v>
      </c>
      <c r="F174" s="9">
        <f>IF($E174="","",$G174+$H174+$I174)</f>
        <v>0</v>
      </c>
      <c r="G174" s="9">
        <f>IF($E174="","",ROUND(IF(ROW()=20,$C$11,$J173)*$C$6/12/100,2))</f>
        <v>0</v>
      </c>
      <c r="H174" s="9">
        <f>IF($E174="","",IF($C$12-$G174&gt;=IF(ROW()=20,$C$11,$J173),IF(ROW()=20,$C$11,$J173),$C$12-$G174))</f>
        <v>0</v>
      </c>
      <c r="I174" s="9">
        <f>IF($E174="","",MIN(IF(ROW()=20,$C$11,$J173)-$H174,IF(ROW()=20,$C$8,0)))</f>
        <v>0</v>
      </c>
      <c r="J174" s="9">
        <f>IF($E174="",IF(ROW()=20,0,$J173),IF(ROW()=20,$C$11,$J173)-$H174-$I174)</f>
        <v>0</v>
      </c>
    </row>
    <row r="175" spans="5:10">
      <c r="E175" s="12">
        <f>IF(IF(ROW()=20,$C$11,$J174)&lt;=0,"",ROW()-19)</f>
        <v>0</v>
      </c>
      <c r="F175" s="9">
        <f>IF($E175="","",$G175+$H175+$I175)</f>
        <v>0</v>
      </c>
      <c r="G175" s="9">
        <f>IF($E175="","",ROUND(IF(ROW()=20,$C$11,$J174)*$C$6/12/100,2))</f>
        <v>0</v>
      </c>
      <c r="H175" s="9">
        <f>IF($E175="","",IF($C$12-$G175&gt;=IF(ROW()=20,$C$11,$J174),IF(ROW()=20,$C$11,$J174),$C$12-$G175))</f>
        <v>0</v>
      </c>
      <c r="I175" s="9">
        <f>IF($E175="","",MIN(IF(ROW()=20,$C$11,$J174)-$H175,IF(ROW()=20,$C$8,0)))</f>
        <v>0</v>
      </c>
      <c r="J175" s="9">
        <f>IF($E175="",IF(ROW()=20,0,$J174),IF(ROW()=20,$C$11,$J174)-$H175-$I175)</f>
        <v>0</v>
      </c>
    </row>
    <row r="176" spans="5:10">
      <c r="E176" s="12">
        <f>IF(IF(ROW()=20,$C$11,$J175)&lt;=0,"",ROW()-19)</f>
        <v>0</v>
      </c>
      <c r="F176" s="9">
        <f>IF($E176="","",$G176+$H176+$I176)</f>
        <v>0</v>
      </c>
      <c r="G176" s="9">
        <f>IF($E176="","",ROUND(IF(ROW()=20,$C$11,$J175)*$C$6/12/100,2))</f>
        <v>0</v>
      </c>
      <c r="H176" s="9">
        <f>IF($E176="","",IF($C$12-$G176&gt;=IF(ROW()=20,$C$11,$J175),IF(ROW()=20,$C$11,$J175),$C$12-$G176))</f>
        <v>0</v>
      </c>
      <c r="I176" s="9">
        <f>IF($E176="","",MIN(IF(ROW()=20,$C$11,$J175)-$H176,IF(ROW()=20,$C$8,0)))</f>
        <v>0</v>
      </c>
      <c r="J176" s="9">
        <f>IF($E176="",IF(ROW()=20,0,$J175),IF(ROW()=20,$C$11,$J175)-$H176-$I176)</f>
        <v>0</v>
      </c>
    </row>
    <row r="177" spans="5:10">
      <c r="E177" s="12">
        <f>IF(IF(ROW()=20,$C$11,$J176)&lt;=0,"",ROW()-19)</f>
        <v>0</v>
      </c>
      <c r="F177" s="9">
        <f>IF($E177="","",$G177+$H177+$I177)</f>
        <v>0</v>
      </c>
      <c r="G177" s="9">
        <f>IF($E177="","",ROUND(IF(ROW()=20,$C$11,$J176)*$C$6/12/100,2))</f>
        <v>0</v>
      </c>
      <c r="H177" s="9">
        <f>IF($E177="","",IF($C$12-$G177&gt;=IF(ROW()=20,$C$11,$J176),IF(ROW()=20,$C$11,$J176),$C$12-$G177))</f>
        <v>0</v>
      </c>
      <c r="I177" s="9">
        <f>IF($E177="","",MIN(IF(ROW()=20,$C$11,$J176)-$H177,IF(ROW()=20,$C$8,0)))</f>
        <v>0</v>
      </c>
      <c r="J177" s="9">
        <f>IF($E177="",IF(ROW()=20,0,$J176),IF(ROW()=20,$C$11,$J176)-$H177-$I177)</f>
        <v>0</v>
      </c>
    </row>
    <row r="178" spans="5:10">
      <c r="E178" s="12">
        <f>IF(IF(ROW()=20,$C$11,$J177)&lt;=0,"",ROW()-19)</f>
        <v>0</v>
      </c>
      <c r="F178" s="9">
        <f>IF($E178="","",$G178+$H178+$I178)</f>
        <v>0</v>
      </c>
      <c r="G178" s="9">
        <f>IF($E178="","",ROUND(IF(ROW()=20,$C$11,$J177)*$C$6/12/100,2))</f>
        <v>0</v>
      </c>
      <c r="H178" s="9">
        <f>IF($E178="","",IF($C$12-$G178&gt;=IF(ROW()=20,$C$11,$J177),IF(ROW()=20,$C$11,$J177),$C$12-$G178))</f>
        <v>0</v>
      </c>
      <c r="I178" s="9">
        <f>IF($E178="","",MIN(IF(ROW()=20,$C$11,$J177)-$H178,IF(ROW()=20,$C$8,0)))</f>
        <v>0</v>
      </c>
      <c r="J178" s="9">
        <f>IF($E178="",IF(ROW()=20,0,$J177),IF(ROW()=20,$C$11,$J177)-$H178-$I178)</f>
        <v>0</v>
      </c>
    </row>
    <row r="179" spans="5:10">
      <c r="E179" s="12">
        <f>IF(IF(ROW()=20,$C$11,$J178)&lt;=0,"",ROW()-19)</f>
        <v>0</v>
      </c>
      <c r="F179" s="9">
        <f>IF($E179="","",$G179+$H179+$I179)</f>
        <v>0</v>
      </c>
      <c r="G179" s="9">
        <f>IF($E179="","",ROUND(IF(ROW()=20,$C$11,$J178)*$C$6/12/100,2))</f>
        <v>0</v>
      </c>
      <c r="H179" s="9">
        <f>IF($E179="","",IF($C$12-$G179&gt;=IF(ROW()=20,$C$11,$J178),IF(ROW()=20,$C$11,$J178),$C$12-$G179))</f>
        <v>0</v>
      </c>
      <c r="I179" s="9">
        <f>IF($E179="","",MIN(IF(ROW()=20,$C$11,$J178)-$H179,IF(ROW()=20,$C$8,0)))</f>
        <v>0</v>
      </c>
      <c r="J179" s="9">
        <f>IF($E179="",IF(ROW()=20,0,$J178),IF(ROW()=20,$C$11,$J178)-$H179-$I179)</f>
        <v>0</v>
      </c>
    </row>
    <row r="180" spans="5:10">
      <c r="E180" s="12">
        <f>IF(IF(ROW()=20,$C$11,$J179)&lt;=0,"",ROW()-19)</f>
        <v>0</v>
      </c>
      <c r="F180" s="9">
        <f>IF($E180="","",$G180+$H180+$I180)</f>
        <v>0</v>
      </c>
      <c r="G180" s="9">
        <f>IF($E180="","",ROUND(IF(ROW()=20,$C$11,$J179)*$C$6/12/100,2))</f>
        <v>0</v>
      </c>
      <c r="H180" s="9">
        <f>IF($E180="","",IF($C$12-$G180&gt;=IF(ROW()=20,$C$11,$J179),IF(ROW()=20,$C$11,$J179),$C$12-$G180))</f>
        <v>0</v>
      </c>
      <c r="I180" s="9">
        <f>IF($E180="","",MIN(IF(ROW()=20,$C$11,$J179)-$H180,IF(ROW()=20,$C$8,0)))</f>
        <v>0</v>
      </c>
      <c r="J180" s="9">
        <f>IF($E180="",IF(ROW()=20,0,$J179),IF(ROW()=20,$C$11,$J179)-$H180-$I180)</f>
        <v>0</v>
      </c>
    </row>
    <row r="181" spans="5:10">
      <c r="E181" s="12">
        <f>IF(IF(ROW()=20,$C$11,$J180)&lt;=0,"",ROW()-19)</f>
        <v>0</v>
      </c>
      <c r="F181" s="9">
        <f>IF($E181="","",$G181+$H181+$I181)</f>
        <v>0</v>
      </c>
      <c r="G181" s="9">
        <f>IF($E181="","",ROUND(IF(ROW()=20,$C$11,$J180)*$C$6/12/100,2))</f>
        <v>0</v>
      </c>
      <c r="H181" s="9">
        <f>IF($E181="","",IF($C$12-$G181&gt;=IF(ROW()=20,$C$11,$J180),IF(ROW()=20,$C$11,$J180),$C$12-$G181))</f>
        <v>0</v>
      </c>
      <c r="I181" s="9">
        <f>IF($E181="","",MIN(IF(ROW()=20,$C$11,$J180)-$H181,IF(ROW()=20,$C$8,0)))</f>
        <v>0</v>
      </c>
      <c r="J181" s="9">
        <f>IF($E181="",IF(ROW()=20,0,$J180),IF(ROW()=20,$C$11,$J180)-$H181-$I181)</f>
        <v>0</v>
      </c>
    </row>
    <row r="182" spans="5:10">
      <c r="E182" s="12">
        <f>IF(IF(ROW()=20,$C$11,$J181)&lt;=0,"",ROW()-19)</f>
        <v>0</v>
      </c>
      <c r="F182" s="9">
        <f>IF($E182="","",$G182+$H182+$I182)</f>
        <v>0</v>
      </c>
      <c r="G182" s="9">
        <f>IF($E182="","",ROUND(IF(ROW()=20,$C$11,$J181)*$C$6/12/100,2))</f>
        <v>0</v>
      </c>
      <c r="H182" s="9">
        <f>IF($E182="","",IF($C$12-$G182&gt;=IF(ROW()=20,$C$11,$J181),IF(ROW()=20,$C$11,$J181),$C$12-$G182))</f>
        <v>0</v>
      </c>
      <c r="I182" s="9">
        <f>IF($E182="","",MIN(IF(ROW()=20,$C$11,$J181)-$H182,IF(ROW()=20,$C$8,0)))</f>
        <v>0</v>
      </c>
      <c r="J182" s="9">
        <f>IF($E182="",IF(ROW()=20,0,$J181),IF(ROW()=20,$C$11,$J181)-$H182-$I182)</f>
        <v>0</v>
      </c>
    </row>
    <row r="183" spans="5:10">
      <c r="E183" s="12">
        <f>IF(IF(ROW()=20,$C$11,$J182)&lt;=0,"",ROW()-19)</f>
        <v>0</v>
      </c>
      <c r="F183" s="9">
        <f>IF($E183="","",$G183+$H183+$I183)</f>
        <v>0</v>
      </c>
      <c r="G183" s="9">
        <f>IF($E183="","",ROUND(IF(ROW()=20,$C$11,$J182)*$C$6/12/100,2))</f>
        <v>0</v>
      </c>
      <c r="H183" s="9">
        <f>IF($E183="","",IF($C$12-$G183&gt;=IF(ROW()=20,$C$11,$J182),IF(ROW()=20,$C$11,$J182),$C$12-$G183))</f>
        <v>0</v>
      </c>
      <c r="I183" s="9">
        <f>IF($E183="","",MIN(IF(ROW()=20,$C$11,$J182)-$H183,IF(ROW()=20,$C$8,0)))</f>
        <v>0</v>
      </c>
      <c r="J183" s="9">
        <f>IF($E183="",IF(ROW()=20,0,$J182),IF(ROW()=20,$C$11,$J182)-$H183-$I183)</f>
        <v>0</v>
      </c>
    </row>
    <row r="184" spans="5:10">
      <c r="E184" s="12">
        <f>IF(IF(ROW()=20,$C$11,$J183)&lt;=0,"",ROW()-19)</f>
        <v>0</v>
      </c>
      <c r="F184" s="9">
        <f>IF($E184="","",$G184+$H184+$I184)</f>
        <v>0</v>
      </c>
      <c r="G184" s="9">
        <f>IF($E184="","",ROUND(IF(ROW()=20,$C$11,$J183)*$C$6/12/100,2))</f>
        <v>0</v>
      </c>
      <c r="H184" s="9">
        <f>IF($E184="","",IF($C$12-$G184&gt;=IF(ROW()=20,$C$11,$J183),IF(ROW()=20,$C$11,$J183),$C$12-$G184))</f>
        <v>0</v>
      </c>
      <c r="I184" s="9">
        <f>IF($E184="","",MIN(IF(ROW()=20,$C$11,$J183)-$H184,IF(ROW()=20,$C$8,0)))</f>
        <v>0</v>
      </c>
      <c r="J184" s="9">
        <f>IF($E184="",IF(ROW()=20,0,$J183),IF(ROW()=20,$C$11,$J183)-$H184-$I184)</f>
        <v>0</v>
      </c>
    </row>
    <row r="185" spans="5:10">
      <c r="E185" s="12">
        <f>IF(IF(ROW()=20,$C$11,$J184)&lt;=0,"",ROW()-19)</f>
        <v>0</v>
      </c>
      <c r="F185" s="9">
        <f>IF($E185="","",$G185+$H185+$I185)</f>
        <v>0</v>
      </c>
      <c r="G185" s="9">
        <f>IF($E185="","",ROUND(IF(ROW()=20,$C$11,$J184)*$C$6/12/100,2))</f>
        <v>0</v>
      </c>
      <c r="H185" s="9">
        <f>IF($E185="","",IF($C$12-$G185&gt;=IF(ROW()=20,$C$11,$J184),IF(ROW()=20,$C$11,$J184),$C$12-$G185))</f>
        <v>0</v>
      </c>
      <c r="I185" s="9">
        <f>IF($E185="","",MIN(IF(ROW()=20,$C$11,$J184)-$H185,IF(ROW()=20,$C$8,0)))</f>
        <v>0</v>
      </c>
      <c r="J185" s="9">
        <f>IF($E185="",IF(ROW()=20,0,$J184),IF(ROW()=20,$C$11,$J184)-$H185-$I185)</f>
        <v>0</v>
      </c>
    </row>
    <row r="186" spans="5:10">
      <c r="E186" s="12">
        <f>IF(IF(ROW()=20,$C$11,$J185)&lt;=0,"",ROW()-19)</f>
        <v>0</v>
      </c>
      <c r="F186" s="9">
        <f>IF($E186="","",$G186+$H186+$I186)</f>
        <v>0</v>
      </c>
      <c r="G186" s="9">
        <f>IF($E186="","",ROUND(IF(ROW()=20,$C$11,$J185)*$C$6/12/100,2))</f>
        <v>0</v>
      </c>
      <c r="H186" s="9">
        <f>IF($E186="","",IF($C$12-$G186&gt;=IF(ROW()=20,$C$11,$J185),IF(ROW()=20,$C$11,$J185),$C$12-$G186))</f>
        <v>0</v>
      </c>
      <c r="I186" s="9">
        <f>IF($E186="","",MIN(IF(ROW()=20,$C$11,$J185)-$H186,IF(ROW()=20,$C$8,0)))</f>
        <v>0</v>
      </c>
      <c r="J186" s="9">
        <f>IF($E186="",IF(ROW()=20,0,$J185),IF(ROW()=20,$C$11,$J185)-$H186-$I186)</f>
        <v>0</v>
      </c>
    </row>
    <row r="187" spans="5:10">
      <c r="E187" s="12">
        <f>IF(IF(ROW()=20,$C$11,$J186)&lt;=0,"",ROW()-19)</f>
        <v>0</v>
      </c>
      <c r="F187" s="9">
        <f>IF($E187="","",$G187+$H187+$I187)</f>
        <v>0</v>
      </c>
      <c r="G187" s="9">
        <f>IF($E187="","",ROUND(IF(ROW()=20,$C$11,$J186)*$C$6/12/100,2))</f>
        <v>0</v>
      </c>
      <c r="H187" s="9">
        <f>IF($E187="","",IF($C$12-$G187&gt;=IF(ROW()=20,$C$11,$J186),IF(ROW()=20,$C$11,$J186),$C$12-$G187))</f>
        <v>0</v>
      </c>
      <c r="I187" s="9">
        <f>IF($E187="","",MIN(IF(ROW()=20,$C$11,$J186)-$H187,IF(ROW()=20,$C$8,0)))</f>
        <v>0</v>
      </c>
      <c r="J187" s="9">
        <f>IF($E187="",IF(ROW()=20,0,$J186),IF(ROW()=20,$C$11,$J186)-$H187-$I187)</f>
        <v>0</v>
      </c>
    </row>
    <row r="188" spans="5:10">
      <c r="E188" s="12">
        <f>IF(IF(ROW()=20,$C$11,$J187)&lt;=0,"",ROW()-19)</f>
        <v>0</v>
      </c>
      <c r="F188" s="9">
        <f>IF($E188="","",$G188+$H188+$I188)</f>
        <v>0</v>
      </c>
      <c r="G188" s="9">
        <f>IF($E188="","",ROUND(IF(ROW()=20,$C$11,$J187)*$C$6/12/100,2))</f>
        <v>0</v>
      </c>
      <c r="H188" s="9">
        <f>IF($E188="","",IF($C$12-$G188&gt;=IF(ROW()=20,$C$11,$J187),IF(ROW()=20,$C$11,$J187),$C$12-$G188))</f>
        <v>0</v>
      </c>
      <c r="I188" s="9">
        <f>IF($E188="","",MIN(IF(ROW()=20,$C$11,$J187)-$H188,IF(ROW()=20,$C$8,0)))</f>
        <v>0</v>
      </c>
      <c r="J188" s="9">
        <f>IF($E188="",IF(ROW()=20,0,$J187),IF(ROW()=20,$C$11,$J187)-$H188-$I188)</f>
        <v>0</v>
      </c>
    </row>
    <row r="189" spans="5:10">
      <c r="E189" s="12">
        <f>IF(IF(ROW()=20,$C$11,$J188)&lt;=0,"",ROW()-19)</f>
        <v>0</v>
      </c>
      <c r="F189" s="9">
        <f>IF($E189="","",$G189+$H189+$I189)</f>
        <v>0</v>
      </c>
      <c r="G189" s="9">
        <f>IF($E189="","",ROUND(IF(ROW()=20,$C$11,$J188)*$C$6/12/100,2))</f>
        <v>0</v>
      </c>
      <c r="H189" s="9">
        <f>IF($E189="","",IF($C$12-$G189&gt;=IF(ROW()=20,$C$11,$J188),IF(ROW()=20,$C$11,$J188),$C$12-$G189))</f>
        <v>0</v>
      </c>
      <c r="I189" s="9">
        <f>IF($E189="","",MIN(IF(ROW()=20,$C$11,$J188)-$H189,IF(ROW()=20,$C$8,0)))</f>
        <v>0</v>
      </c>
      <c r="J189" s="9">
        <f>IF($E189="",IF(ROW()=20,0,$J188),IF(ROW()=20,$C$11,$J188)-$H189-$I189)</f>
        <v>0</v>
      </c>
    </row>
    <row r="190" spans="5:10">
      <c r="E190" s="12">
        <f>IF(IF(ROW()=20,$C$11,$J189)&lt;=0,"",ROW()-19)</f>
        <v>0</v>
      </c>
      <c r="F190" s="9">
        <f>IF($E190="","",$G190+$H190+$I190)</f>
        <v>0</v>
      </c>
      <c r="G190" s="9">
        <f>IF($E190="","",ROUND(IF(ROW()=20,$C$11,$J189)*$C$6/12/100,2))</f>
        <v>0</v>
      </c>
      <c r="H190" s="9">
        <f>IF($E190="","",IF($C$12-$G190&gt;=IF(ROW()=20,$C$11,$J189),IF(ROW()=20,$C$11,$J189),$C$12-$G190))</f>
        <v>0</v>
      </c>
      <c r="I190" s="9">
        <f>IF($E190="","",MIN(IF(ROW()=20,$C$11,$J189)-$H190,IF(ROW()=20,$C$8,0)))</f>
        <v>0</v>
      </c>
      <c r="J190" s="9">
        <f>IF($E190="",IF(ROW()=20,0,$J189),IF(ROW()=20,$C$11,$J189)-$H190-$I190)</f>
        <v>0</v>
      </c>
    </row>
    <row r="191" spans="5:10">
      <c r="E191" s="12">
        <f>IF(IF(ROW()=20,$C$11,$J190)&lt;=0,"",ROW()-19)</f>
        <v>0</v>
      </c>
      <c r="F191" s="9">
        <f>IF($E191="","",$G191+$H191+$I191)</f>
        <v>0</v>
      </c>
      <c r="G191" s="9">
        <f>IF($E191="","",ROUND(IF(ROW()=20,$C$11,$J190)*$C$6/12/100,2))</f>
        <v>0</v>
      </c>
      <c r="H191" s="9">
        <f>IF($E191="","",IF($C$12-$G191&gt;=IF(ROW()=20,$C$11,$J190),IF(ROW()=20,$C$11,$J190),$C$12-$G191))</f>
        <v>0</v>
      </c>
      <c r="I191" s="9">
        <f>IF($E191="","",MIN(IF(ROW()=20,$C$11,$J190)-$H191,IF(ROW()=20,$C$8,0)))</f>
        <v>0</v>
      </c>
      <c r="J191" s="9">
        <f>IF($E191="",IF(ROW()=20,0,$J190),IF(ROW()=20,$C$11,$J190)-$H191-$I191)</f>
        <v>0</v>
      </c>
    </row>
    <row r="192" spans="5:10">
      <c r="E192" s="12">
        <f>IF(IF(ROW()=20,$C$11,$J191)&lt;=0,"",ROW()-19)</f>
        <v>0</v>
      </c>
      <c r="F192" s="9">
        <f>IF($E192="","",$G192+$H192+$I192)</f>
        <v>0</v>
      </c>
      <c r="G192" s="9">
        <f>IF($E192="","",ROUND(IF(ROW()=20,$C$11,$J191)*$C$6/12/100,2))</f>
        <v>0</v>
      </c>
      <c r="H192" s="9">
        <f>IF($E192="","",IF($C$12-$G192&gt;=IF(ROW()=20,$C$11,$J191),IF(ROW()=20,$C$11,$J191),$C$12-$G192))</f>
        <v>0</v>
      </c>
      <c r="I192" s="9">
        <f>IF($E192="","",MIN(IF(ROW()=20,$C$11,$J191)-$H192,IF(ROW()=20,$C$8,0)))</f>
        <v>0</v>
      </c>
      <c r="J192" s="9">
        <f>IF($E192="",IF(ROW()=20,0,$J191),IF(ROW()=20,$C$11,$J191)-$H192-$I192)</f>
        <v>0</v>
      </c>
    </row>
    <row r="193" spans="5:10">
      <c r="E193" s="12">
        <f>IF(IF(ROW()=20,$C$11,$J192)&lt;=0,"",ROW()-19)</f>
        <v>0</v>
      </c>
      <c r="F193" s="9">
        <f>IF($E193="","",$G193+$H193+$I193)</f>
        <v>0</v>
      </c>
      <c r="G193" s="9">
        <f>IF($E193="","",ROUND(IF(ROW()=20,$C$11,$J192)*$C$6/12/100,2))</f>
        <v>0</v>
      </c>
      <c r="H193" s="9">
        <f>IF($E193="","",IF($C$12-$G193&gt;=IF(ROW()=20,$C$11,$J192),IF(ROW()=20,$C$11,$J192),$C$12-$G193))</f>
        <v>0</v>
      </c>
      <c r="I193" s="9">
        <f>IF($E193="","",MIN(IF(ROW()=20,$C$11,$J192)-$H193,IF(ROW()=20,$C$8,0)))</f>
        <v>0</v>
      </c>
      <c r="J193" s="9">
        <f>IF($E193="",IF(ROW()=20,0,$J192),IF(ROW()=20,$C$11,$J192)-$H193-$I193)</f>
        <v>0</v>
      </c>
    </row>
    <row r="194" spans="5:10">
      <c r="E194" s="12">
        <f>IF(IF(ROW()=20,$C$11,$J193)&lt;=0,"",ROW()-19)</f>
        <v>0</v>
      </c>
      <c r="F194" s="9">
        <f>IF($E194="","",$G194+$H194+$I194)</f>
        <v>0</v>
      </c>
      <c r="G194" s="9">
        <f>IF($E194="","",ROUND(IF(ROW()=20,$C$11,$J193)*$C$6/12/100,2))</f>
        <v>0</v>
      </c>
      <c r="H194" s="9">
        <f>IF($E194="","",IF($C$12-$G194&gt;=IF(ROW()=20,$C$11,$J193),IF(ROW()=20,$C$11,$J193),$C$12-$G194))</f>
        <v>0</v>
      </c>
      <c r="I194" s="9">
        <f>IF($E194="","",MIN(IF(ROW()=20,$C$11,$J193)-$H194,IF(ROW()=20,$C$8,0)))</f>
        <v>0</v>
      </c>
      <c r="J194" s="9">
        <f>IF($E194="",IF(ROW()=20,0,$J193),IF(ROW()=20,$C$11,$J193)-$H194-$I194)</f>
        <v>0</v>
      </c>
    </row>
    <row r="195" spans="5:10">
      <c r="E195" s="12">
        <f>IF(IF(ROW()=20,$C$11,$J194)&lt;=0,"",ROW()-19)</f>
        <v>0</v>
      </c>
      <c r="F195" s="9">
        <f>IF($E195="","",$G195+$H195+$I195)</f>
        <v>0</v>
      </c>
      <c r="G195" s="9">
        <f>IF($E195="","",ROUND(IF(ROW()=20,$C$11,$J194)*$C$6/12/100,2))</f>
        <v>0</v>
      </c>
      <c r="H195" s="9">
        <f>IF($E195="","",IF($C$12-$G195&gt;=IF(ROW()=20,$C$11,$J194),IF(ROW()=20,$C$11,$J194),$C$12-$G195))</f>
        <v>0</v>
      </c>
      <c r="I195" s="9">
        <f>IF($E195="","",MIN(IF(ROW()=20,$C$11,$J194)-$H195,IF(ROW()=20,$C$8,0)))</f>
        <v>0</v>
      </c>
      <c r="J195" s="9">
        <f>IF($E195="",IF(ROW()=20,0,$J194),IF(ROW()=20,$C$11,$J194)-$H195-$I195)</f>
        <v>0</v>
      </c>
    </row>
    <row r="196" spans="5:10">
      <c r="E196" s="12">
        <f>IF(IF(ROW()=20,$C$11,$J195)&lt;=0,"",ROW()-19)</f>
        <v>0</v>
      </c>
      <c r="F196" s="9">
        <f>IF($E196="","",$G196+$H196+$I196)</f>
        <v>0</v>
      </c>
      <c r="G196" s="9">
        <f>IF($E196="","",ROUND(IF(ROW()=20,$C$11,$J195)*$C$6/12/100,2))</f>
        <v>0</v>
      </c>
      <c r="H196" s="9">
        <f>IF($E196="","",IF($C$12-$G196&gt;=IF(ROW()=20,$C$11,$J195),IF(ROW()=20,$C$11,$J195),$C$12-$G196))</f>
        <v>0</v>
      </c>
      <c r="I196" s="9">
        <f>IF($E196="","",MIN(IF(ROW()=20,$C$11,$J195)-$H196,IF(ROW()=20,$C$8,0)))</f>
        <v>0</v>
      </c>
      <c r="J196" s="9">
        <f>IF($E196="",IF(ROW()=20,0,$J195),IF(ROW()=20,$C$11,$J195)-$H196-$I196)</f>
        <v>0</v>
      </c>
    </row>
    <row r="197" spans="5:10">
      <c r="E197" s="12">
        <f>IF(IF(ROW()=20,$C$11,$J196)&lt;=0,"",ROW()-19)</f>
        <v>0</v>
      </c>
      <c r="F197" s="9">
        <f>IF($E197="","",$G197+$H197+$I197)</f>
        <v>0</v>
      </c>
      <c r="G197" s="9">
        <f>IF($E197="","",ROUND(IF(ROW()=20,$C$11,$J196)*$C$6/12/100,2))</f>
        <v>0</v>
      </c>
      <c r="H197" s="9">
        <f>IF($E197="","",IF($C$12-$G197&gt;=IF(ROW()=20,$C$11,$J196),IF(ROW()=20,$C$11,$J196),$C$12-$G197))</f>
        <v>0</v>
      </c>
      <c r="I197" s="9">
        <f>IF($E197="","",MIN(IF(ROW()=20,$C$11,$J196)-$H197,IF(ROW()=20,$C$8,0)))</f>
        <v>0</v>
      </c>
      <c r="J197" s="9">
        <f>IF($E197="",IF(ROW()=20,0,$J196),IF(ROW()=20,$C$11,$J196)-$H197-$I197)</f>
        <v>0</v>
      </c>
    </row>
    <row r="198" spans="5:10">
      <c r="E198" s="12">
        <f>IF(IF(ROW()=20,$C$11,$J197)&lt;=0,"",ROW()-19)</f>
        <v>0</v>
      </c>
      <c r="F198" s="9">
        <f>IF($E198="","",$G198+$H198+$I198)</f>
        <v>0</v>
      </c>
      <c r="G198" s="9">
        <f>IF($E198="","",ROUND(IF(ROW()=20,$C$11,$J197)*$C$6/12/100,2))</f>
        <v>0</v>
      </c>
      <c r="H198" s="9">
        <f>IF($E198="","",IF($C$12-$G198&gt;=IF(ROW()=20,$C$11,$J197),IF(ROW()=20,$C$11,$J197),$C$12-$G198))</f>
        <v>0</v>
      </c>
      <c r="I198" s="9">
        <f>IF($E198="","",MIN(IF(ROW()=20,$C$11,$J197)-$H198,IF(ROW()=20,$C$8,0)))</f>
        <v>0</v>
      </c>
      <c r="J198" s="9">
        <f>IF($E198="",IF(ROW()=20,0,$J197),IF(ROW()=20,$C$11,$J197)-$H198-$I198)</f>
        <v>0</v>
      </c>
    </row>
    <row r="199" spans="5:10">
      <c r="E199" s="12">
        <f>IF(IF(ROW()=20,$C$11,$J198)&lt;=0,"",ROW()-19)</f>
        <v>0</v>
      </c>
      <c r="F199" s="9">
        <f>IF($E199="","",$G199+$H199+$I199)</f>
        <v>0</v>
      </c>
      <c r="G199" s="9">
        <f>IF($E199="","",ROUND(IF(ROW()=20,$C$11,$J198)*$C$6/12/100,2))</f>
        <v>0</v>
      </c>
      <c r="H199" s="9">
        <f>IF($E199="","",IF($C$12-$G199&gt;=IF(ROW()=20,$C$11,$J198),IF(ROW()=20,$C$11,$J198),$C$12-$G199))</f>
        <v>0</v>
      </c>
      <c r="I199" s="9">
        <f>IF($E199="","",MIN(IF(ROW()=20,$C$11,$J198)-$H199,IF(ROW()=20,$C$8,0)))</f>
        <v>0</v>
      </c>
      <c r="J199" s="9">
        <f>IF($E199="",IF(ROW()=20,0,$J198),IF(ROW()=20,$C$11,$J198)-$H199-$I199)</f>
        <v>0</v>
      </c>
    </row>
    <row r="200" spans="5:10">
      <c r="E200" s="12">
        <f>IF(IF(ROW()=20,$C$11,$J199)&lt;=0,"",ROW()-19)</f>
        <v>0</v>
      </c>
      <c r="F200" s="9">
        <f>IF($E200="","",$G200+$H200+$I200)</f>
        <v>0</v>
      </c>
      <c r="G200" s="9">
        <f>IF($E200="","",ROUND(IF(ROW()=20,$C$11,$J199)*$C$6/12/100,2))</f>
        <v>0</v>
      </c>
      <c r="H200" s="9">
        <f>IF($E200="","",IF($C$12-$G200&gt;=IF(ROW()=20,$C$11,$J199),IF(ROW()=20,$C$11,$J199),$C$12-$G200))</f>
        <v>0</v>
      </c>
      <c r="I200" s="9">
        <f>IF($E200="","",MIN(IF(ROW()=20,$C$11,$J199)-$H200,IF(ROW()=20,$C$8,0)))</f>
        <v>0</v>
      </c>
      <c r="J200" s="9">
        <f>IF($E200="",IF(ROW()=20,0,$J199),IF(ROW()=20,$C$11,$J199)-$H200-$I200)</f>
        <v>0</v>
      </c>
    </row>
    <row r="201" spans="5:10">
      <c r="E201" s="12">
        <f>IF(IF(ROW()=20,$C$11,$J200)&lt;=0,"",ROW()-19)</f>
        <v>0</v>
      </c>
      <c r="F201" s="9">
        <f>IF($E201="","",$G201+$H201+$I201)</f>
        <v>0</v>
      </c>
      <c r="G201" s="9">
        <f>IF($E201="","",ROUND(IF(ROW()=20,$C$11,$J200)*$C$6/12/100,2))</f>
        <v>0</v>
      </c>
      <c r="H201" s="9">
        <f>IF($E201="","",IF($C$12-$G201&gt;=IF(ROW()=20,$C$11,$J200),IF(ROW()=20,$C$11,$J200),$C$12-$G201))</f>
        <v>0</v>
      </c>
      <c r="I201" s="9">
        <f>IF($E201="","",MIN(IF(ROW()=20,$C$11,$J200)-$H201,IF(ROW()=20,$C$8,0)))</f>
        <v>0</v>
      </c>
      <c r="J201" s="9">
        <f>IF($E201="",IF(ROW()=20,0,$J200),IF(ROW()=20,$C$11,$J200)-$H201-$I201)</f>
        <v>0</v>
      </c>
    </row>
    <row r="202" spans="5:10">
      <c r="E202" s="12">
        <f>IF(IF(ROW()=20,$C$11,$J201)&lt;=0,"",ROW()-19)</f>
        <v>0</v>
      </c>
      <c r="F202" s="9">
        <f>IF($E202="","",$G202+$H202+$I202)</f>
        <v>0</v>
      </c>
      <c r="G202" s="9">
        <f>IF($E202="","",ROUND(IF(ROW()=20,$C$11,$J201)*$C$6/12/100,2))</f>
        <v>0</v>
      </c>
      <c r="H202" s="9">
        <f>IF($E202="","",IF($C$12-$G202&gt;=IF(ROW()=20,$C$11,$J201),IF(ROW()=20,$C$11,$J201),$C$12-$G202))</f>
        <v>0</v>
      </c>
      <c r="I202" s="9">
        <f>IF($E202="","",MIN(IF(ROW()=20,$C$11,$J201)-$H202,IF(ROW()=20,$C$8,0)))</f>
        <v>0</v>
      </c>
      <c r="J202" s="9">
        <f>IF($E202="",IF(ROW()=20,0,$J201),IF(ROW()=20,$C$11,$J201)-$H202-$I202)</f>
        <v>0</v>
      </c>
    </row>
    <row r="203" spans="5:10">
      <c r="E203" s="12">
        <f>IF(IF(ROW()=20,$C$11,$J202)&lt;=0,"",ROW()-19)</f>
        <v>0</v>
      </c>
      <c r="F203" s="9">
        <f>IF($E203="","",$G203+$H203+$I203)</f>
        <v>0</v>
      </c>
      <c r="G203" s="9">
        <f>IF($E203="","",ROUND(IF(ROW()=20,$C$11,$J202)*$C$6/12/100,2))</f>
        <v>0</v>
      </c>
      <c r="H203" s="9">
        <f>IF($E203="","",IF($C$12-$G203&gt;=IF(ROW()=20,$C$11,$J202),IF(ROW()=20,$C$11,$J202),$C$12-$G203))</f>
        <v>0</v>
      </c>
      <c r="I203" s="9">
        <f>IF($E203="","",MIN(IF(ROW()=20,$C$11,$J202)-$H203,IF(ROW()=20,$C$8,0)))</f>
        <v>0</v>
      </c>
      <c r="J203" s="9">
        <f>IF($E203="",IF(ROW()=20,0,$J202),IF(ROW()=20,$C$11,$J202)-$H203-$I203)</f>
        <v>0</v>
      </c>
    </row>
    <row r="204" spans="5:10">
      <c r="E204" s="12">
        <f>IF(IF(ROW()=20,$C$11,$J203)&lt;=0,"",ROW()-19)</f>
        <v>0</v>
      </c>
      <c r="F204" s="9">
        <f>IF($E204="","",$G204+$H204+$I204)</f>
        <v>0</v>
      </c>
      <c r="G204" s="9">
        <f>IF($E204="","",ROUND(IF(ROW()=20,$C$11,$J203)*$C$6/12/100,2))</f>
        <v>0</v>
      </c>
      <c r="H204" s="9">
        <f>IF($E204="","",IF($C$12-$G204&gt;=IF(ROW()=20,$C$11,$J203),IF(ROW()=20,$C$11,$J203),$C$12-$G204))</f>
        <v>0</v>
      </c>
      <c r="I204" s="9">
        <f>IF($E204="","",MIN(IF(ROW()=20,$C$11,$J203)-$H204,IF(ROW()=20,$C$8,0)))</f>
        <v>0</v>
      </c>
      <c r="J204" s="9">
        <f>IF($E204="",IF(ROW()=20,0,$J203),IF(ROW()=20,$C$11,$J203)-$H204-$I204)</f>
        <v>0</v>
      </c>
    </row>
    <row r="205" spans="5:10">
      <c r="E205" s="12">
        <f>IF(IF(ROW()=20,$C$11,$J204)&lt;=0,"",ROW()-19)</f>
        <v>0</v>
      </c>
      <c r="F205" s="9">
        <f>IF($E205="","",$G205+$H205+$I205)</f>
        <v>0</v>
      </c>
      <c r="G205" s="9">
        <f>IF($E205="","",ROUND(IF(ROW()=20,$C$11,$J204)*$C$6/12/100,2))</f>
        <v>0</v>
      </c>
      <c r="H205" s="9">
        <f>IF($E205="","",IF($C$12-$G205&gt;=IF(ROW()=20,$C$11,$J204),IF(ROW()=20,$C$11,$J204),$C$12-$G205))</f>
        <v>0</v>
      </c>
      <c r="I205" s="9">
        <f>IF($E205="","",MIN(IF(ROW()=20,$C$11,$J204)-$H205,IF(ROW()=20,$C$8,0)))</f>
        <v>0</v>
      </c>
      <c r="J205" s="9">
        <f>IF($E205="",IF(ROW()=20,0,$J204),IF(ROW()=20,$C$11,$J204)-$H205-$I205)</f>
        <v>0</v>
      </c>
    </row>
    <row r="206" spans="5:10">
      <c r="E206" s="12">
        <f>IF(IF(ROW()=20,$C$11,$J205)&lt;=0,"",ROW()-19)</f>
        <v>0</v>
      </c>
      <c r="F206" s="9">
        <f>IF($E206="","",$G206+$H206+$I206)</f>
        <v>0</v>
      </c>
      <c r="G206" s="9">
        <f>IF($E206="","",ROUND(IF(ROW()=20,$C$11,$J205)*$C$6/12/100,2))</f>
        <v>0</v>
      </c>
      <c r="H206" s="9">
        <f>IF($E206="","",IF($C$12-$G206&gt;=IF(ROW()=20,$C$11,$J205),IF(ROW()=20,$C$11,$J205),$C$12-$G206))</f>
        <v>0</v>
      </c>
      <c r="I206" s="9">
        <f>IF($E206="","",MIN(IF(ROW()=20,$C$11,$J205)-$H206,IF(ROW()=20,$C$8,0)))</f>
        <v>0</v>
      </c>
      <c r="J206" s="9">
        <f>IF($E206="",IF(ROW()=20,0,$J205),IF(ROW()=20,$C$11,$J205)-$H206-$I206)</f>
        <v>0</v>
      </c>
    </row>
    <row r="207" spans="5:10">
      <c r="E207" s="12">
        <f>IF(IF(ROW()=20,$C$11,$J206)&lt;=0,"",ROW()-19)</f>
        <v>0</v>
      </c>
      <c r="F207" s="9">
        <f>IF($E207="","",$G207+$H207+$I207)</f>
        <v>0</v>
      </c>
      <c r="G207" s="9">
        <f>IF($E207="","",ROUND(IF(ROW()=20,$C$11,$J206)*$C$6/12/100,2))</f>
        <v>0</v>
      </c>
      <c r="H207" s="9">
        <f>IF($E207="","",IF($C$12-$G207&gt;=IF(ROW()=20,$C$11,$J206),IF(ROW()=20,$C$11,$J206),$C$12-$G207))</f>
        <v>0</v>
      </c>
      <c r="I207" s="9">
        <f>IF($E207="","",MIN(IF(ROW()=20,$C$11,$J206)-$H207,IF(ROW()=20,$C$8,0)))</f>
        <v>0</v>
      </c>
      <c r="J207" s="9">
        <f>IF($E207="",IF(ROW()=20,0,$J206),IF(ROW()=20,$C$11,$J206)-$H207-$I207)</f>
        <v>0</v>
      </c>
    </row>
    <row r="208" spans="5:10">
      <c r="E208" s="12">
        <f>IF(IF(ROW()=20,$C$11,$J207)&lt;=0,"",ROW()-19)</f>
        <v>0</v>
      </c>
      <c r="F208" s="9">
        <f>IF($E208="","",$G208+$H208+$I208)</f>
        <v>0</v>
      </c>
      <c r="G208" s="9">
        <f>IF($E208="","",ROUND(IF(ROW()=20,$C$11,$J207)*$C$6/12/100,2))</f>
        <v>0</v>
      </c>
      <c r="H208" s="9">
        <f>IF($E208="","",IF($C$12-$G208&gt;=IF(ROW()=20,$C$11,$J207),IF(ROW()=20,$C$11,$J207),$C$12-$G208))</f>
        <v>0</v>
      </c>
      <c r="I208" s="9">
        <f>IF($E208="","",MIN(IF(ROW()=20,$C$11,$J207)-$H208,IF(ROW()=20,$C$8,0)))</f>
        <v>0</v>
      </c>
      <c r="J208" s="9">
        <f>IF($E208="",IF(ROW()=20,0,$J207),IF(ROW()=20,$C$11,$J207)-$H208-$I208)</f>
        <v>0</v>
      </c>
    </row>
    <row r="209" spans="5:10">
      <c r="E209" s="12">
        <f>IF(IF(ROW()=20,$C$11,$J208)&lt;=0,"",ROW()-19)</f>
        <v>0</v>
      </c>
      <c r="F209" s="9">
        <f>IF($E209="","",$G209+$H209+$I209)</f>
        <v>0</v>
      </c>
      <c r="G209" s="9">
        <f>IF($E209="","",ROUND(IF(ROW()=20,$C$11,$J208)*$C$6/12/100,2))</f>
        <v>0</v>
      </c>
      <c r="H209" s="9">
        <f>IF($E209="","",IF($C$12-$G209&gt;=IF(ROW()=20,$C$11,$J208),IF(ROW()=20,$C$11,$J208),$C$12-$G209))</f>
        <v>0</v>
      </c>
      <c r="I209" s="9">
        <f>IF($E209="","",MIN(IF(ROW()=20,$C$11,$J208)-$H209,IF(ROW()=20,$C$8,0)))</f>
        <v>0</v>
      </c>
      <c r="J209" s="9">
        <f>IF($E209="",IF(ROW()=20,0,$J208),IF(ROW()=20,$C$11,$J208)-$H209-$I209)</f>
        <v>0</v>
      </c>
    </row>
    <row r="210" spans="5:10">
      <c r="E210" s="12">
        <f>IF(IF(ROW()=20,$C$11,$J209)&lt;=0,"",ROW()-19)</f>
        <v>0</v>
      </c>
      <c r="F210" s="9">
        <f>IF($E210="","",$G210+$H210+$I210)</f>
        <v>0</v>
      </c>
      <c r="G210" s="9">
        <f>IF($E210="","",ROUND(IF(ROW()=20,$C$11,$J209)*$C$6/12/100,2))</f>
        <v>0</v>
      </c>
      <c r="H210" s="9">
        <f>IF($E210="","",IF($C$12-$G210&gt;=IF(ROW()=20,$C$11,$J209),IF(ROW()=20,$C$11,$J209),$C$12-$G210))</f>
        <v>0</v>
      </c>
      <c r="I210" s="9">
        <f>IF($E210="","",MIN(IF(ROW()=20,$C$11,$J209)-$H210,IF(ROW()=20,$C$8,0)))</f>
        <v>0</v>
      </c>
      <c r="J210" s="9">
        <f>IF($E210="",IF(ROW()=20,0,$J209),IF(ROW()=20,$C$11,$J209)-$H210-$I210)</f>
        <v>0</v>
      </c>
    </row>
    <row r="211" spans="5:10">
      <c r="E211" s="12">
        <f>IF(IF(ROW()=20,$C$11,$J210)&lt;=0,"",ROW()-19)</f>
        <v>0</v>
      </c>
      <c r="F211" s="9">
        <f>IF($E211="","",$G211+$H211+$I211)</f>
        <v>0</v>
      </c>
      <c r="G211" s="9">
        <f>IF($E211="","",ROUND(IF(ROW()=20,$C$11,$J210)*$C$6/12/100,2))</f>
        <v>0</v>
      </c>
      <c r="H211" s="9">
        <f>IF($E211="","",IF($C$12-$G211&gt;=IF(ROW()=20,$C$11,$J210),IF(ROW()=20,$C$11,$J210),$C$12-$G211))</f>
        <v>0</v>
      </c>
      <c r="I211" s="9">
        <f>IF($E211="","",MIN(IF(ROW()=20,$C$11,$J210)-$H211,IF(ROW()=20,$C$8,0)))</f>
        <v>0</v>
      </c>
      <c r="J211" s="9">
        <f>IF($E211="",IF(ROW()=20,0,$J210),IF(ROW()=20,$C$11,$J210)-$H211-$I211)</f>
        <v>0</v>
      </c>
    </row>
    <row r="212" spans="5:10">
      <c r="E212" s="12">
        <f>IF(IF(ROW()=20,$C$11,$J211)&lt;=0,"",ROW()-19)</f>
        <v>0</v>
      </c>
      <c r="F212" s="9">
        <f>IF($E212="","",$G212+$H212+$I212)</f>
        <v>0</v>
      </c>
      <c r="G212" s="9">
        <f>IF($E212="","",ROUND(IF(ROW()=20,$C$11,$J211)*$C$6/12/100,2))</f>
        <v>0</v>
      </c>
      <c r="H212" s="9">
        <f>IF($E212="","",IF($C$12-$G212&gt;=IF(ROW()=20,$C$11,$J211),IF(ROW()=20,$C$11,$J211),$C$12-$G212))</f>
        <v>0</v>
      </c>
      <c r="I212" s="9">
        <f>IF($E212="","",MIN(IF(ROW()=20,$C$11,$J211)-$H212,IF(ROW()=20,$C$8,0)))</f>
        <v>0</v>
      </c>
      <c r="J212" s="9">
        <f>IF($E212="",IF(ROW()=20,0,$J211),IF(ROW()=20,$C$11,$J211)-$H212-$I212)</f>
        <v>0</v>
      </c>
    </row>
    <row r="213" spans="5:10">
      <c r="E213" s="12">
        <f>IF(IF(ROW()=20,$C$11,$J212)&lt;=0,"",ROW()-19)</f>
        <v>0</v>
      </c>
      <c r="F213" s="9">
        <f>IF($E213="","",$G213+$H213+$I213)</f>
        <v>0</v>
      </c>
      <c r="G213" s="9">
        <f>IF($E213="","",ROUND(IF(ROW()=20,$C$11,$J212)*$C$6/12/100,2))</f>
        <v>0</v>
      </c>
      <c r="H213" s="9">
        <f>IF($E213="","",IF($C$12-$G213&gt;=IF(ROW()=20,$C$11,$J212),IF(ROW()=20,$C$11,$J212),$C$12-$G213))</f>
        <v>0</v>
      </c>
      <c r="I213" s="9">
        <f>IF($E213="","",MIN(IF(ROW()=20,$C$11,$J212)-$H213,IF(ROW()=20,$C$8,0)))</f>
        <v>0</v>
      </c>
      <c r="J213" s="9">
        <f>IF($E213="",IF(ROW()=20,0,$J212),IF(ROW()=20,$C$11,$J212)-$H213-$I213)</f>
        <v>0</v>
      </c>
    </row>
    <row r="214" spans="5:10">
      <c r="E214" s="12">
        <f>IF(IF(ROW()=20,$C$11,$J213)&lt;=0,"",ROW()-19)</f>
        <v>0</v>
      </c>
      <c r="F214" s="9">
        <f>IF($E214="","",$G214+$H214+$I214)</f>
        <v>0</v>
      </c>
      <c r="G214" s="9">
        <f>IF($E214="","",ROUND(IF(ROW()=20,$C$11,$J213)*$C$6/12/100,2))</f>
        <v>0</v>
      </c>
      <c r="H214" s="9">
        <f>IF($E214="","",IF($C$12-$G214&gt;=IF(ROW()=20,$C$11,$J213),IF(ROW()=20,$C$11,$J213),$C$12-$G214))</f>
        <v>0</v>
      </c>
      <c r="I214" s="9">
        <f>IF($E214="","",MIN(IF(ROW()=20,$C$11,$J213)-$H214,IF(ROW()=20,$C$8,0)))</f>
        <v>0</v>
      </c>
      <c r="J214" s="9">
        <f>IF($E214="",IF(ROW()=20,0,$J213),IF(ROW()=20,$C$11,$J213)-$H214-$I214)</f>
        <v>0</v>
      </c>
    </row>
    <row r="215" spans="5:10">
      <c r="E215" s="12">
        <f>IF(IF(ROW()=20,$C$11,$J214)&lt;=0,"",ROW()-19)</f>
        <v>0</v>
      </c>
      <c r="F215" s="9">
        <f>IF($E215="","",$G215+$H215+$I215)</f>
        <v>0</v>
      </c>
      <c r="G215" s="9">
        <f>IF($E215="","",ROUND(IF(ROW()=20,$C$11,$J214)*$C$6/12/100,2))</f>
        <v>0</v>
      </c>
      <c r="H215" s="9">
        <f>IF($E215="","",IF($C$12-$G215&gt;=IF(ROW()=20,$C$11,$J214),IF(ROW()=20,$C$11,$J214),$C$12-$G215))</f>
        <v>0</v>
      </c>
      <c r="I215" s="9">
        <f>IF($E215="","",MIN(IF(ROW()=20,$C$11,$J214)-$H215,IF(ROW()=20,$C$8,0)))</f>
        <v>0</v>
      </c>
      <c r="J215" s="9">
        <f>IF($E215="",IF(ROW()=20,0,$J214),IF(ROW()=20,$C$11,$J214)-$H215-$I215)</f>
        <v>0</v>
      </c>
    </row>
    <row r="216" spans="5:10">
      <c r="E216" s="12">
        <f>IF(IF(ROW()=20,$C$11,$J215)&lt;=0,"",ROW()-19)</f>
        <v>0</v>
      </c>
      <c r="F216" s="9">
        <f>IF($E216="","",$G216+$H216+$I216)</f>
        <v>0</v>
      </c>
      <c r="G216" s="9">
        <f>IF($E216="","",ROUND(IF(ROW()=20,$C$11,$J215)*$C$6/12/100,2))</f>
        <v>0</v>
      </c>
      <c r="H216" s="9">
        <f>IF($E216="","",IF($C$12-$G216&gt;=IF(ROW()=20,$C$11,$J215),IF(ROW()=20,$C$11,$J215),$C$12-$G216))</f>
        <v>0</v>
      </c>
      <c r="I216" s="9">
        <f>IF($E216="","",MIN(IF(ROW()=20,$C$11,$J215)-$H216,IF(ROW()=20,$C$8,0)))</f>
        <v>0</v>
      </c>
      <c r="J216" s="9">
        <f>IF($E216="",IF(ROW()=20,0,$J215),IF(ROW()=20,$C$11,$J215)-$H216-$I216)</f>
        <v>0</v>
      </c>
    </row>
    <row r="217" spans="5:10">
      <c r="E217" s="12">
        <f>IF(IF(ROW()=20,$C$11,$J216)&lt;=0,"",ROW()-19)</f>
        <v>0</v>
      </c>
      <c r="F217" s="9">
        <f>IF($E217="","",$G217+$H217+$I217)</f>
        <v>0</v>
      </c>
      <c r="G217" s="9">
        <f>IF($E217="","",ROUND(IF(ROW()=20,$C$11,$J216)*$C$6/12/100,2))</f>
        <v>0</v>
      </c>
      <c r="H217" s="9">
        <f>IF($E217="","",IF($C$12-$G217&gt;=IF(ROW()=20,$C$11,$J216),IF(ROW()=20,$C$11,$J216),$C$12-$G217))</f>
        <v>0</v>
      </c>
      <c r="I217" s="9">
        <f>IF($E217="","",MIN(IF(ROW()=20,$C$11,$J216)-$H217,IF(ROW()=20,$C$8,0)))</f>
        <v>0</v>
      </c>
      <c r="J217" s="9">
        <f>IF($E217="",IF(ROW()=20,0,$J216),IF(ROW()=20,$C$11,$J216)-$H217-$I217)</f>
        <v>0</v>
      </c>
    </row>
    <row r="218" spans="5:10">
      <c r="E218" s="12">
        <f>IF(IF(ROW()=20,$C$11,$J217)&lt;=0,"",ROW()-19)</f>
        <v>0</v>
      </c>
      <c r="F218" s="9">
        <f>IF($E218="","",$G218+$H218+$I218)</f>
        <v>0</v>
      </c>
      <c r="G218" s="9">
        <f>IF($E218="","",ROUND(IF(ROW()=20,$C$11,$J217)*$C$6/12/100,2))</f>
        <v>0</v>
      </c>
      <c r="H218" s="9">
        <f>IF($E218="","",IF($C$12-$G218&gt;=IF(ROW()=20,$C$11,$J217),IF(ROW()=20,$C$11,$J217),$C$12-$G218))</f>
        <v>0</v>
      </c>
      <c r="I218" s="9">
        <f>IF($E218="","",MIN(IF(ROW()=20,$C$11,$J217)-$H218,IF(ROW()=20,$C$8,0)))</f>
        <v>0</v>
      </c>
      <c r="J218" s="9">
        <f>IF($E218="",IF(ROW()=20,0,$J217),IF(ROW()=20,$C$11,$J217)-$H218-$I218)</f>
        <v>0</v>
      </c>
    </row>
    <row r="219" spans="5:10">
      <c r="E219" s="12">
        <f>IF(IF(ROW()=20,$C$11,$J218)&lt;=0,"",ROW()-19)</f>
        <v>0</v>
      </c>
      <c r="F219" s="9">
        <f>IF($E219="","",$G219+$H219+$I219)</f>
        <v>0</v>
      </c>
      <c r="G219" s="9">
        <f>IF($E219="","",ROUND(IF(ROW()=20,$C$11,$J218)*$C$6/12/100,2))</f>
        <v>0</v>
      </c>
      <c r="H219" s="9">
        <f>IF($E219="","",IF($C$12-$G219&gt;=IF(ROW()=20,$C$11,$J218),IF(ROW()=20,$C$11,$J218),$C$12-$G219))</f>
        <v>0</v>
      </c>
      <c r="I219" s="9">
        <f>IF($E219="","",MIN(IF(ROW()=20,$C$11,$J218)-$H219,IF(ROW()=20,$C$8,0)))</f>
        <v>0</v>
      </c>
      <c r="J219" s="9">
        <f>IF($E219="",IF(ROW()=20,0,$J218),IF(ROW()=20,$C$11,$J218)-$H219-$I219)</f>
        <v>0</v>
      </c>
    </row>
    <row r="220" spans="5:10">
      <c r="E220" s="12">
        <f>IF(IF(ROW()=20,$C$11,$J219)&lt;=0,"",ROW()-19)</f>
        <v>0</v>
      </c>
      <c r="F220" s="9">
        <f>IF($E220="","",$G220+$H220+$I220)</f>
        <v>0</v>
      </c>
      <c r="G220" s="9">
        <f>IF($E220="","",ROUND(IF(ROW()=20,$C$11,$J219)*$C$6/12/100,2))</f>
        <v>0</v>
      </c>
      <c r="H220" s="9">
        <f>IF($E220="","",IF($C$12-$G220&gt;=IF(ROW()=20,$C$11,$J219),IF(ROW()=20,$C$11,$J219),$C$12-$G220))</f>
        <v>0</v>
      </c>
      <c r="I220" s="9">
        <f>IF($E220="","",MIN(IF(ROW()=20,$C$11,$J219)-$H220,IF(ROW()=20,$C$8,0)))</f>
        <v>0</v>
      </c>
      <c r="J220" s="9">
        <f>IF($E220="",IF(ROW()=20,0,$J219),IF(ROW()=20,$C$11,$J219)-$H220-$I220)</f>
        <v>0</v>
      </c>
    </row>
    <row r="221" spans="5:10">
      <c r="E221" s="12">
        <f>IF(IF(ROW()=20,$C$11,$J220)&lt;=0,"",ROW()-19)</f>
        <v>0</v>
      </c>
      <c r="F221" s="9">
        <f>IF($E221="","",$G221+$H221+$I221)</f>
        <v>0</v>
      </c>
      <c r="G221" s="9">
        <f>IF($E221="","",ROUND(IF(ROW()=20,$C$11,$J220)*$C$6/12/100,2))</f>
        <v>0</v>
      </c>
      <c r="H221" s="9">
        <f>IF($E221="","",IF($C$12-$G221&gt;=IF(ROW()=20,$C$11,$J220),IF(ROW()=20,$C$11,$J220),$C$12-$G221))</f>
        <v>0</v>
      </c>
      <c r="I221" s="9">
        <f>IF($E221="","",MIN(IF(ROW()=20,$C$11,$J220)-$H221,IF(ROW()=20,$C$8,0)))</f>
        <v>0</v>
      </c>
      <c r="J221" s="9">
        <f>IF($E221="",IF(ROW()=20,0,$J220),IF(ROW()=20,$C$11,$J220)-$H221-$I221)</f>
        <v>0</v>
      </c>
    </row>
    <row r="222" spans="5:10">
      <c r="E222" s="12">
        <f>IF(IF(ROW()=20,$C$11,$J221)&lt;=0,"",ROW()-19)</f>
        <v>0</v>
      </c>
      <c r="F222" s="9">
        <f>IF($E222="","",$G222+$H222+$I222)</f>
        <v>0</v>
      </c>
      <c r="G222" s="9">
        <f>IF($E222="","",ROUND(IF(ROW()=20,$C$11,$J221)*$C$6/12/100,2))</f>
        <v>0</v>
      </c>
      <c r="H222" s="9">
        <f>IF($E222="","",IF($C$12-$G222&gt;=IF(ROW()=20,$C$11,$J221),IF(ROW()=20,$C$11,$J221),$C$12-$G222))</f>
        <v>0</v>
      </c>
      <c r="I222" s="9">
        <f>IF($E222="","",MIN(IF(ROW()=20,$C$11,$J221)-$H222,IF(ROW()=20,$C$8,0)))</f>
        <v>0</v>
      </c>
      <c r="J222" s="9">
        <f>IF($E222="",IF(ROW()=20,0,$J221),IF(ROW()=20,$C$11,$J221)-$H222-$I222)</f>
        <v>0</v>
      </c>
    </row>
    <row r="223" spans="5:10">
      <c r="E223" s="12">
        <f>IF(IF(ROW()=20,$C$11,$J222)&lt;=0,"",ROW()-19)</f>
        <v>0</v>
      </c>
      <c r="F223" s="9">
        <f>IF($E223="","",$G223+$H223+$I223)</f>
        <v>0</v>
      </c>
      <c r="G223" s="9">
        <f>IF($E223="","",ROUND(IF(ROW()=20,$C$11,$J222)*$C$6/12/100,2))</f>
        <v>0</v>
      </c>
      <c r="H223" s="9">
        <f>IF($E223="","",IF($C$12-$G223&gt;=IF(ROW()=20,$C$11,$J222),IF(ROW()=20,$C$11,$J222),$C$12-$G223))</f>
        <v>0</v>
      </c>
      <c r="I223" s="9">
        <f>IF($E223="","",MIN(IF(ROW()=20,$C$11,$J222)-$H223,IF(ROW()=20,$C$8,0)))</f>
        <v>0</v>
      </c>
      <c r="J223" s="9">
        <f>IF($E223="",IF(ROW()=20,0,$J222),IF(ROW()=20,$C$11,$J222)-$H223-$I223)</f>
        <v>0</v>
      </c>
    </row>
    <row r="224" spans="5:10">
      <c r="E224" s="12">
        <f>IF(IF(ROW()=20,$C$11,$J223)&lt;=0,"",ROW()-19)</f>
        <v>0</v>
      </c>
      <c r="F224" s="9">
        <f>IF($E224="","",$G224+$H224+$I224)</f>
        <v>0</v>
      </c>
      <c r="G224" s="9">
        <f>IF($E224="","",ROUND(IF(ROW()=20,$C$11,$J223)*$C$6/12/100,2))</f>
        <v>0</v>
      </c>
      <c r="H224" s="9">
        <f>IF($E224="","",IF($C$12-$G224&gt;=IF(ROW()=20,$C$11,$J223),IF(ROW()=20,$C$11,$J223),$C$12-$G224))</f>
        <v>0</v>
      </c>
      <c r="I224" s="9">
        <f>IF($E224="","",MIN(IF(ROW()=20,$C$11,$J223)-$H224,IF(ROW()=20,$C$8,0)))</f>
        <v>0</v>
      </c>
      <c r="J224" s="9">
        <f>IF($E224="",IF(ROW()=20,0,$J223),IF(ROW()=20,$C$11,$J223)-$H224-$I224)</f>
        <v>0</v>
      </c>
    </row>
    <row r="225" spans="5:10">
      <c r="E225" s="12">
        <f>IF(IF(ROW()=20,$C$11,$J224)&lt;=0,"",ROW()-19)</f>
        <v>0</v>
      </c>
      <c r="F225" s="9">
        <f>IF($E225="","",$G225+$H225+$I225)</f>
        <v>0</v>
      </c>
      <c r="G225" s="9">
        <f>IF($E225="","",ROUND(IF(ROW()=20,$C$11,$J224)*$C$6/12/100,2))</f>
        <v>0</v>
      </c>
      <c r="H225" s="9">
        <f>IF($E225="","",IF($C$12-$G225&gt;=IF(ROW()=20,$C$11,$J224),IF(ROW()=20,$C$11,$J224),$C$12-$G225))</f>
        <v>0</v>
      </c>
      <c r="I225" s="9">
        <f>IF($E225="","",MIN(IF(ROW()=20,$C$11,$J224)-$H225,IF(ROW()=20,$C$8,0)))</f>
        <v>0</v>
      </c>
      <c r="J225" s="9">
        <f>IF($E225="",IF(ROW()=20,0,$J224),IF(ROW()=20,$C$11,$J224)-$H225-$I225)</f>
        <v>0</v>
      </c>
    </row>
    <row r="226" spans="5:10">
      <c r="E226" s="12">
        <f>IF(IF(ROW()=20,$C$11,$J225)&lt;=0,"",ROW()-19)</f>
        <v>0</v>
      </c>
      <c r="F226" s="9">
        <f>IF($E226="","",$G226+$H226+$I226)</f>
        <v>0</v>
      </c>
      <c r="G226" s="9">
        <f>IF($E226="","",ROUND(IF(ROW()=20,$C$11,$J225)*$C$6/12/100,2))</f>
        <v>0</v>
      </c>
      <c r="H226" s="9">
        <f>IF($E226="","",IF($C$12-$G226&gt;=IF(ROW()=20,$C$11,$J225),IF(ROW()=20,$C$11,$J225),$C$12-$G226))</f>
        <v>0</v>
      </c>
      <c r="I226" s="9">
        <f>IF($E226="","",MIN(IF(ROW()=20,$C$11,$J225)-$H226,IF(ROW()=20,$C$8,0)))</f>
        <v>0</v>
      </c>
      <c r="J226" s="9">
        <f>IF($E226="",IF(ROW()=20,0,$J225),IF(ROW()=20,$C$11,$J225)-$H226-$I226)</f>
        <v>0</v>
      </c>
    </row>
    <row r="227" spans="5:10">
      <c r="E227" s="12">
        <f>IF(IF(ROW()=20,$C$11,$J226)&lt;=0,"",ROW()-19)</f>
        <v>0</v>
      </c>
      <c r="F227" s="9">
        <f>IF($E227="","",$G227+$H227+$I227)</f>
        <v>0</v>
      </c>
      <c r="G227" s="9">
        <f>IF($E227="","",ROUND(IF(ROW()=20,$C$11,$J226)*$C$6/12/100,2))</f>
        <v>0</v>
      </c>
      <c r="H227" s="9">
        <f>IF($E227="","",IF($C$12-$G227&gt;=IF(ROW()=20,$C$11,$J226),IF(ROW()=20,$C$11,$J226),$C$12-$G227))</f>
        <v>0</v>
      </c>
      <c r="I227" s="9">
        <f>IF($E227="","",MIN(IF(ROW()=20,$C$11,$J226)-$H227,IF(ROW()=20,$C$8,0)))</f>
        <v>0</v>
      </c>
      <c r="J227" s="9">
        <f>IF($E227="",IF(ROW()=20,0,$J226),IF(ROW()=20,$C$11,$J226)-$H227-$I227)</f>
        <v>0</v>
      </c>
    </row>
    <row r="228" spans="5:10">
      <c r="E228" s="12">
        <f>IF(IF(ROW()=20,$C$11,$J227)&lt;=0,"",ROW()-19)</f>
        <v>0</v>
      </c>
      <c r="F228" s="9">
        <f>IF($E228="","",$G228+$H228+$I228)</f>
        <v>0</v>
      </c>
      <c r="G228" s="9">
        <f>IF($E228="","",ROUND(IF(ROW()=20,$C$11,$J227)*$C$6/12/100,2))</f>
        <v>0</v>
      </c>
      <c r="H228" s="9">
        <f>IF($E228="","",IF($C$12-$G228&gt;=IF(ROW()=20,$C$11,$J227),IF(ROW()=20,$C$11,$J227),$C$12-$G228))</f>
        <v>0</v>
      </c>
      <c r="I228" s="9">
        <f>IF($E228="","",MIN(IF(ROW()=20,$C$11,$J227)-$H228,IF(ROW()=20,$C$8,0)))</f>
        <v>0</v>
      </c>
      <c r="J228" s="9">
        <f>IF($E228="",IF(ROW()=20,0,$J227),IF(ROW()=20,$C$11,$J227)-$H228-$I228)</f>
        <v>0</v>
      </c>
    </row>
    <row r="229" spans="5:10">
      <c r="E229" s="12">
        <f>IF(IF(ROW()=20,$C$11,$J228)&lt;=0,"",ROW()-19)</f>
        <v>0</v>
      </c>
      <c r="F229" s="9">
        <f>IF($E229="","",$G229+$H229+$I229)</f>
        <v>0</v>
      </c>
      <c r="G229" s="9">
        <f>IF($E229="","",ROUND(IF(ROW()=20,$C$11,$J228)*$C$6/12/100,2))</f>
        <v>0</v>
      </c>
      <c r="H229" s="9">
        <f>IF($E229="","",IF($C$12-$G229&gt;=IF(ROW()=20,$C$11,$J228),IF(ROW()=20,$C$11,$J228),$C$12-$G229))</f>
        <v>0</v>
      </c>
      <c r="I229" s="9">
        <f>IF($E229="","",MIN(IF(ROW()=20,$C$11,$J228)-$H229,IF(ROW()=20,$C$8,0)))</f>
        <v>0</v>
      </c>
      <c r="J229" s="9">
        <f>IF($E229="",IF(ROW()=20,0,$J228),IF(ROW()=20,$C$11,$J228)-$H229-$I229)</f>
        <v>0</v>
      </c>
    </row>
    <row r="230" spans="5:10">
      <c r="E230" s="12">
        <f>IF(IF(ROW()=20,$C$11,$J229)&lt;=0,"",ROW()-19)</f>
        <v>0</v>
      </c>
      <c r="F230" s="9">
        <f>IF($E230="","",$G230+$H230+$I230)</f>
        <v>0</v>
      </c>
      <c r="G230" s="9">
        <f>IF($E230="","",ROUND(IF(ROW()=20,$C$11,$J229)*$C$6/12/100,2))</f>
        <v>0</v>
      </c>
      <c r="H230" s="9">
        <f>IF($E230="","",IF($C$12-$G230&gt;=IF(ROW()=20,$C$11,$J229),IF(ROW()=20,$C$11,$J229),$C$12-$G230))</f>
        <v>0</v>
      </c>
      <c r="I230" s="9">
        <f>IF($E230="","",MIN(IF(ROW()=20,$C$11,$J229)-$H230,IF(ROW()=20,$C$8,0)))</f>
        <v>0</v>
      </c>
      <c r="J230" s="9">
        <f>IF($E230="",IF(ROW()=20,0,$J229),IF(ROW()=20,$C$11,$J229)-$H230-$I230)</f>
        <v>0</v>
      </c>
    </row>
    <row r="231" spans="5:10">
      <c r="E231" s="12">
        <f>IF(IF(ROW()=20,$C$11,$J230)&lt;=0,"",ROW()-19)</f>
        <v>0</v>
      </c>
      <c r="F231" s="9">
        <f>IF($E231="","",$G231+$H231+$I231)</f>
        <v>0</v>
      </c>
      <c r="G231" s="9">
        <f>IF($E231="","",ROUND(IF(ROW()=20,$C$11,$J230)*$C$6/12/100,2))</f>
        <v>0</v>
      </c>
      <c r="H231" s="9">
        <f>IF($E231="","",IF($C$12-$G231&gt;=IF(ROW()=20,$C$11,$J230),IF(ROW()=20,$C$11,$J230),$C$12-$G231))</f>
        <v>0</v>
      </c>
      <c r="I231" s="9">
        <f>IF($E231="","",MIN(IF(ROW()=20,$C$11,$J230)-$H231,IF(ROW()=20,$C$8,0)))</f>
        <v>0</v>
      </c>
      <c r="J231" s="9">
        <f>IF($E231="",IF(ROW()=20,0,$J230),IF(ROW()=20,$C$11,$J230)-$H231-$I231)</f>
        <v>0</v>
      </c>
    </row>
    <row r="232" spans="5:10">
      <c r="E232" s="12">
        <f>IF(IF(ROW()=20,$C$11,$J231)&lt;=0,"",ROW()-19)</f>
        <v>0</v>
      </c>
      <c r="F232" s="9">
        <f>IF($E232="","",$G232+$H232+$I232)</f>
        <v>0</v>
      </c>
      <c r="G232" s="9">
        <f>IF($E232="","",ROUND(IF(ROW()=20,$C$11,$J231)*$C$6/12/100,2))</f>
        <v>0</v>
      </c>
      <c r="H232" s="9">
        <f>IF($E232="","",IF($C$12-$G232&gt;=IF(ROW()=20,$C$11,$J231),IF(ROW()=20,$C$11,$J231),$C$12-$G232))</f>
        <v>0</v>
      </c>
      <c r="I232" s="9">
        <f>IF($E232="","",MIN(IF(ROW()=20,$C$11,$J231)-$H232,IF(ROW()=20,$C$8,0)))</f>
        <v>0</v>
      </c>
      <c r="J232" s="9">
        <f>IF($E232="",IF(ROW()=20,0,$J231),IF(ROW()=20,$C$11,$J231)-$H232-$I232)</f>
        <v>0</v>
      </c>
    </row>
    <row r="233" spans="5:10">
      <c r="E233" s="12">
        <f>IF(IF(ROW()=20,$C$11,$J232)&lt;=0,"",ROW()-19)</f>
        <v>0</v>
      </c>
      <c r="F233" s="9">
        <f>IF($E233="","",$G233+$H233+$I233)</f>
        <v>0</v>
      </c>
      <c r="G233" s="9">
        <f>IF($E233="","",ROUND(IF(ROW()=20,$C$11,$J232)*$C$6/12/100,2))</f>
        <v>0</v>
      </c>
      <c r="H233" s="9">
        <f>IF($E233="","",IF($C$12-$G233&gt;=IF(ROW()=20,$C$11,$J232),IF(ROW()=20,$C$11,$J232),$C$12-$G233))</f>
        <v>0</v>
      </c>
      <c r="I233" s="9">
        <f>IF($E233="","",MIN(IF(ROW()=20,$C$11,$J232)-$H233,IF(ROW()=20,$C$8,0)))</f>
        <v>0</v>
      </c>
      <c r="J233" s="9">
        <f>IF($E233="",IF(ROW()=20,0,$J232),IF(ROW()=20,$C$11,$J232)-$H233-$I233)</f>
        <v>0</v>
      </c>
    </row>
    <row r="234" spans="5:10">
      <c r="E234" s="12">
        <f>IF(IF(ROW()=20,$C$11,$J233)&lt;=0,"",ROW()-19)</f>
        <v>0</v>
      </c>
      <c r="F234" s="9">
        <f>IF($E234="","",$G234+$H234+$I234)</f>
        <v>0</v>
      </c>
      <c r="G234" s="9">
        <f>IF($E234="","",ROUND(IF(ROW()=20,$C$11,$J233)*$C$6/12/100,2))</f>
        <v>0</v>
      </c>
      <c r="H234" s="9">
        <f>IF($E234="","",IF($C$12-$G234&gt;=IF(ROW()=20,$C$11,$J233),IF(ROW()=20,$C$11,$J233),$C$12-$G234))</f>
        <v>0</v>
      </c>
      <c r="I234" s="9">
        <f>IF($E234="","",MIN(IF(ROW()=20,$C$11,$J233)-$H234,IF(ROW()=20,$C$8,0)))</f>
        <v>0</v>
      </c>
      <c r="J234" s="9">
        <f>IF($E234="",IF(ROW()=20,0,$J233),IF(ROW()=20,$C$11,$J233)-$H234-$I234)</f>
        <v>0</v>
      </c>
    </row>
    <row r="235" spans="5:10">
      <c r="E235" s="12">
        <f>IF(IF(ROW()=20,$C$11,$J234)&lt;=0,"",ROW()-19)</f>
        <v>0</v>
      </c>
      <c r="F235" s="9">
        <f>IF($E235="","",$G235+$H235+$I235)</f>
        <v>0</v>
      </c>
      <c r="G235" s="9">
        <f>IF($E235="","",ROUND(IF(ROW()=20,$C$11,$J234)*$C$6/12/100,2))</f>
        <v>0</v>
      </c>
      <c r="H235" s="9">
        <f>IF($E235="","",IF($C$12-$G235&gt;=IF(ROW()=20,$C$11,$J234),IF(ROW()=20,$C$11,$J234),$C$12-$G235))</f>
        <v>0</v>
      </c>
      <c r="I235" s="9">
        <f>IF($E235="","",MIN(IF(ROW()=20,$C$11,$J234)-$H235,IF(ROW()=20,$C$8,0)))</f>
        <v>0</v>
      </c>
      <c r="J235" s="9">
        <f>IF($E235="",IF(ROW()=20,0,$J234),IF(ROW()=20,$C$11,$J234)-$H235-$I235)</f>
        <v>0</v>
      </c>
    </row>
    <row r="236" spans="5:10">
      <c r="E236" s="12">
        <f>IF(IF(ROW()=20,$C$11,$J235)&lt;=0,"",ROW()-19)</f>
        <v>0</v>
      </c>
      <c r="F236" s="9">
        <f>IF($E236="","",$G236+$H236+$I236)</f>
        <v>0</v>
      </c>
      <c r="G236" s="9">
        <f>IF($E236="","",ROUND(IF(ROW()=20,$C$11,$J235)*$C$6/12/100,2))</f>
        <v>0</v>
      </c>
      <c r="H236" s="9">
        <f>IF($E236="","",IF($C$12-$G236&gt;=IF(ROW()=20,$C$11,$J235),IF(ROW()=20,$C$11,$J235),$C$12-$G236))</f>
        <v>0</v>
      </c>
      <c r="I236" s="9">
        <f>IF($E236="","",MIN(IF(ROW()=20,$C$11,$J235)-$H236,IF(ROW()=20,$C$8,0)))</f>
        <v>0</v>
      </c>
      <c r="J236" s="9">
        <f>IF($E236="",IF(ROW()=20,0,$J235),IF(ROW()=20,$C$11,$J235)-$H236-$I236)</f>
        <v>0</v>
      </c>
    </row>
    <row r="237" spans="5:10">
      <c r="E237" s="12">
        <f>IF(IF(ROW()=20,$C$11,$J236)&lt;=0,"",ROW()-19)</f>
        <v>0</v>
      </c>
      <c r="F237" s="9">
        <f>IF($E237="","",$G237+$H237+$I237)</f>
        <v>0</v>
      </c>
      <c r="G237" s="9">
        <f>IF($E237="","",ROUND(IF(ROW()=20,$C$11,$J236)*$C$6/12/100,2))</f>
        <v>0</v>
      </c>
      <c r="H237" s="9">
        <f>IF($E237="","",IF($C$12-$G237&gt;=IF(ROW()=20,$C$11,$J236),IF(ROW()=20,$C$11,$J236),$C$12-$G237))</f>
        <v>0</v>
      </c>
      <c r="I237" s="9">
        <f>IF($E237="","",MIN(IF(ROW()=20,$C$11,$J236)-$H237,IF(ROW()=20,$C$8,0)))</f>
        <v>0</v>
      </c>
      <c r="J237" s="9">
        <f>IF($E237="",IF(ROW()=20,0,$J236),IF(ROW()=20,$C$11,$J236)-$H237-$I237)</f>
        <v>0</v>
      </c>
    </row>
    <row r="238" spans="5:10">
      <c r="E238" s="12">
        <f>IF(IF(ROW()=20,$C$11,$J237)&lt;=0,"",ROW()-19)</f>
        <v>0</v>
      </c>
      <c r="F238" s="9">
        <f>IF($E238="","",$G238+$H238+$I238)</f>
        <v>0</v>
      </c>
      <c r="G238" s="9">
        <f>IF($E238="","",ROUND(IF(ROW()=20,$C$11,$J237)*$C$6/12/100,2))</f>
        <v>0</v>
      </c>
      <c r="H238" s="9">
        <f>IF($E238="","",IF($C$12-$G238&gt;=IF(ROW()=20,$C$11,$J237),IF(ROW()=20,$C$11,$J237),$C$12-$G238))</f>
        <v>0</v>
      </c>
      <c r="I238" s="9">
        <f>IF($E238="","",MIN(IF(ROW()=20,$C$11,$J237)-$H238,IF(ROW()=20,$C$8,0)))</f>
        <v>0</v>
      </c>
      <c r="J238" s="9">
        <f>IF($E238="",IF(ROW()=20,0,$J237),IF(ROW()=20,$C$11,$J237)-$H238-$I238)</f>
        <v>0</v>
      </c>
    </row>
    <row r="239" spans="5:10">
      <c r="E239" s="12">
        <f>IF(IF(ROW()=20,$C$11,$J238)&lt;=0,"",ROW()-19)</f>
        <v>0</v>
      </c>
      <c r="F239" s="9">
        <f>IF($E239="","",$G239+$H239+$I239)</f>
        <v>0</v>
      </c>
      <c r="G239" s="9">
        <f>IF($E239="","",ROUND(IF(ROW()=20,$C$11,$J238)*$C$6/12/100,2))</f>
        <v>0</v>
      </c>
      <c r="H239" s="9">
        <f>IF($E239="","",IF($C$12-$G239&gt;=IF(ROW()=20,$C$11,$J238),IF(ROW()=20,$C$11,$J238),$C$12-$G239))</f>
        <v>0</v>
      </c>
      <c r="I239" s="9">
        <f>IF($E239="","",MIN(IF(ROW()=20,$C$11,$J238)-$H239,IF(ROW()=20,$C$8,0)))</f>
        <v>0</v>
      </c>
      <c r="J239" s="9">
        <f>IF($E239="",IF(ROW()=20,0,$J238),IF(ROW()=20,$C$11,$J238)-$H239-$I239)</f>
        <v>0</v>
      </c>
    </row>
    <row r="240" spans="5:10">
      <c r="E240" s="12">
        <f>IF(IF(ROW()=20,$C$11,$J239)&lt;=0,"",ROW()-19)</f>
        <v>0</v>
      </c>
      <c r="F240" s="9">
        <f>IF($E240="","",$G240+$H240+$I240)</f>
        <v>0</v>
      </c>
      <c r="G240" s="9">
        <f>IF($E240="","",ROUND(IF(ROW()=20,$C$11,$J239)*$C$6/12/100,2))</f>
        <v>0</v>
      </c>
      <c r="H240" s="9">
        <f>IF($E240="","",IF($C$12-$G240&gt;=IF(ROW()=20,$C$11,$J239),IF(ROW()=20,$C$11,$J239),$C$12-$G240))</f>
        <v>0</v>
      </c>
      <c r="I240" s="9">
        <f>IF($E240="","",MIN(IF(ROW()=20,$C$11,$J239)-$H240,IF(ROW()=20,$C$8,0)))</f>
        <v>0</v>
      </c>
      <c r="J240" s="9">
        <f>IF($E240="",IF(ROW()=20,0,$J239),IF(ROW()=20,$C$11,$J239)-$H240-$I240)</f>
        <v>0</v>
      </c>
    </row>
    <row r="241" spans="5:10">
      <c r="E241" s="12">
        <f>IF(IF(ROW()=20,$C$11,$J240)&lt;=0,"",ROW()-19)</f>
        <v>0</v>
      </c>
      <c r="F241" s="9">
        <f>IF($E241="","",$G241+$H241+$I241)</f>
        <v>0</v>
      </c>
      <c r="G241" s="9">
        <f>IF($E241="","",ROUND(IF(ROW()=20,$C$11,$J240)*$C$6/12/100,2))</f>
        <v>0</v>
      </c>
      <c r="H241" s="9">
        <f>IF($E241="","",IF($C$12-$G241&gt;=IF(ROW()=20,$C$11,$J240),IF(ROW()=20,$C$11,$J240),$C$12-$G241))</f>
        <v>0</v>
      </c>
      <c r="I241" s="9">
        <f>IF($E241="","",MIN(IF(ROW()=20,$C$11,$J240)-$H241,IF(ROW()=20,$C$8,0)))</f>
        <v>0</v>
      </c>
      <c r="J241" s="9">
        <f>IF($E241="",IF(ROW()=20,0,$J240),IF(ROW()=20,$C$11,$J240)-$H241-$I241)</f>
        <v>0</v>
      </c>
    </row>
    <row r="242" spans="5:10">
      <c r="E242" s="12">
        <f>IF(IF(ROW()=20,$C$11,$J241)&lt;=0,"",ROW()-19)</f>
        <v>0</v>
      </c>
      <c r="F242" s="9">
        <f>IF($E242="","",$G242+$H242+$I242)</f>
        <v>0</v>
      </c>
      <c r="G242" s="9">
        <f>IF($E242="","",ROUND(IF(ROW()=20,$C$11,$J241)*$C$6/12/100,2))</f>
        <v>0</v>
      </c>
      <c r="H242" s="9">
        <f>IF($E242="","",IF($C$12-$G242&gt;=IF(ROW()=20,$C$11,$J241),IF(ROW()=20,$C$11,$J241),$C$12-$G242))</f>
        <v>0</v>
      </c>
      <c r="I242" s="9">
        <f>IF($E242="","",MIN(IF(ROW()=20,$C$11,$J241)-$H242,IF(ROW()=20,$C$8,0)))</f>
        <v>0</v>
      </c>
      <c r="J242" s="9">
        <f>IF($E242="",IF(ROW()=20,0,$J241),IF(ROW()=20,$C$11,$J241)-$H242-$I242)</f>
        <v>0</v>
      </c>
    </row>
    <row r="243" spans="5:10">
      <c r="E243" s="12">
        <f>IF(IF(ROW()=20,$C$11,$J242)&lt;=0,"",ROW()-19)</f>
        <v>0</v>
      </c>
      <c r="F243" s="9">
        <f>IF($E243="","",$G243+$H243+$I243)</f>
        <v>0</v>
      </c>
      <c r="G243" s="9">
        <f>IF($E243="","",ROUND(IF(ROW()=20,$C$11,$J242)*$C$6/12/100,2))</f>
        <v>0</v>
      </c>
      <c r="H243" s="9">
        <f>IF($E243="","",IF($C$12-$G243&gt;=IF(ROW()=20,$C$11,$J242),IF(ROW()=20,$C$11,$J242),$C$12-$G243))</f>
        <v>0</v>
      </c>
      <c r="I243" s="9">
        <f>IF($E243="","",MIN(IF(ROW()=20,$C$11,$J242)-$H243,IF(ROW()=20,$C$8,0)))</f>
        <v>0</v>
      </c>
      <c r="J243" s="9">
        <f>IF($E243="",IF(ROW()=20,0,$J242),IF(ROW()=20,$C$11,$J242)-$H243-$I243)</f>
        <v>0</v>
      </c>
    </row>
    <row r="244" spans="5:10">
      <c r="E244" s="12">
        <f>IF(IF(ROW()=20,$C$11,$J243)&lt;=0,"",ROW()-19)</f>
        <v>0</v>
      </c>
      <c r="F244" s="9">
        <f>IF($E244="","",$G244+$H244+$I244)</f>
        <v>0</v>
      </c>
      <c r="G244" s="9">
        <f>IF($E244="","",ROUND(IF(ROW()=20,$C$11,$J243)*$C$6/12/100,2))</f>
        <v>0</v>
      </c>
      <c r="H244" s="9">
        <f>IF($E244="","",IF($C$12-$G244&gt;=IF(ROW()=20,$C$11,$J243),IF(ROW()=20,$C$11,$J243),$C$12-$G244))</f>
        <v>0</v>
      </c>
      <c r="I244" s="9">
        <f>IF($E244="","",MIN(IF(ROW()=20,$C$11,$J243)-$H244,IF(ROW()=20,$C$8,0)))</f>
        <v>0</v>
      </c>
      <c r="J244" s="9">
        <f>IF($E244="",IF(ROW()=20,0,$J243),IF(ROW()=20,$C$11,$J243)-$H244-$I244)</f>
        <v>0</v>
      </c>
    </row>
    <row r="245" spans="5:10">
      <c r="E245" s="12">
        <f>IF(IF(ROW()=20,$C$11,$J244)&lt;=0,"",ROW()-19)</f>
        <v>0</v>
      </c>
      <c r="F245" s="9">
        <f>IF($E245="","",$G245+$H245+$I245)</f>
        <v>0</v>
      </c>
      <c r="G245" s="9">
        <f>IF($E245="","",ROUND(IF(ROW()=20,$C$11,$J244)*$C$6/12/100,2))</f>
        <v>0</v>
      </c>
      <c r="H245" s="9">
        <f>IF($E245="","",IF($C$12-$G245&gt;=IF(ROW()=20,$C$11,$J244),IF(ROW()=20,$C$11,$J244),$C$12-$G245))</f>
        <v>0</v>
      </c>
      <c r="I245" s="9">
        <f>IF($E245="","",MIN(IF(ROW()=20,$C$11,$J244)-$H245,IF(ROW()=20,$C$8,0)))</f>
        <v>0</v>
      </c>
      <c r="J245" s="9">
        <f>IF($E245="",IF(ROW()=20,0,$J244),IF(ROW()=20,$C$11,$J244)-$H245-$I245)</f>
        <v>0</v>
      </c>
    </row>
    <row r="246" spans="5:10">
      <c r="E246" s="12">
        <f>IF(IF(ROW()=20,$C$11,$J245)&lt;=0,"",ROW()-19)</f>
        <v>0</v>
      </c>
      <c r="F246" s="9">
        <f>IF($E246="","",$G246+$H246+$I246)</f>
        <v>0</v>
      </c>
      <c r="G246" s="9">
        <f>IF($E246="","",ROUND(IF(ROW()=20,$C$11,$J245)*$C$6/12/100,2))</f>
        <v>0</v>
      </c>
      <c r="H246" s="9">
        <f>IF($E246="","",IF($C$12-$G246&gt;=IF(ROW()=20,$C$11,$J245),IF(ROW()=20,$C$11,$J245),$C$12-$G246))</f>
        <v>0</v>
      </c>
      <c r="I246" s="9">
        <f>IF($E246="","",MIN(IF(ROW()=20,$C$11,$J245)-$H246,IF(ROW()=20,$C$8,0)))</f>
        <v>0</v>
      </c>
      <c r="J246" s="9">
        <f>IF($E246="",IF(ROW()=20,0,$J245),IF(ROW()=20,$C$11,$J245)-$H246-$I246)</f>
        <v>0</v>
      </c>
    </row>
    <row r="247" spans="5:10">
      <c r="E247" s="12">
        <f>IF(IF(ROW()=20,$C$11,$J246)&lt;=0,"",ROW()-19)</f>
        <v>0</v>
      </c>
      <c r="F247" s="9">
        <f>IF($E247="","",$G247+$H247+$I247)</f>
        <v>0</v>
      </c>
      <c r="G247" s="9">
        <f>IF($E247="","",ROUND(IF(ROW()=20,$C$11,$J246)*$C$6/12/100,2))</f>
        <v>0</v>
      </c>
      <c r="H247" s="9">
        <f>IF($E247="","",IF($C$12-$G247&gt;=IF(ROW()=20,$C$11,$J246),IF(ROW()=20,$C$11,$J246),$C$12-$G247))</f>
        <v>0</v>
      </c>
      <c r="I247" s="9">
        <f>IF($E247="","",MIN(IF(ROW()=20,$C$11,$J246)-$H247,IF(ROW()=20,$C$8,0)))</f>
        <v>0</v>
      </c>
      <c r="J247" s="9">
        <f>IF($E247="",IF(ROW()=20,0,$J246),IF(ROW()=20,$C$11,$J246)-$H247-$I247)</f>
        <v>0</v>
      </c>
    </row>
    <row r="248" spans="5:10">
      <c r="E248" s="12">
        <f>IF(IF(ROW()=20,$C$11,$J247)&lt;=0,"",ROW()-19)</f>
        <v>0</v>
      </c>
      <c r="F248" s="9">
        <f>IF($E248="","",$G248+$H248+$I248)</f>
        <v>0</v>
      </c>
      <c r="G248" s="9">
        <f>IF($E248="","",ROUND(IF(ROW()=20,$C$11,$J247)*$C$6/12/100,2))</f>
        <v>0</v>
      </c>
      <c r="H248" s="9">
        <f>IF($E248="","",IF($C$12-$G248&gt;=IF(ROW()=20,$C$11,$J247),IF(ROW()=20,$C$11,$J247),$C$12-$G248))</f>
        <v>0</v>
      </c>
      <c r="I248" s="9">
        <f>IF($E248="","",MIN(IF(ROW()=20,$C$11,$J247)-$H248,IF(ROW()=20,$C$8,0)))</f>
        <v>0</v>
      </c>
      <c r="J248" s="9">
        <f>IF($E248="",IF(ROW()=20,0,$J247),IF(ROW()=20,$C$11,$J247)-$H248-$I248)</f>
        <v>0</v>
      </c>
    </row>
    <row r="249" spans="5:10">
      <c r="E249" s="12">
        <f>IF(IF(ROW()=20,$C$11,$J248)&lt;=0,"",ROW()-19)</f>
        <v>0</v>
      </c>
      <c r="F249" s="9">
        <f>IF($E249="","",$G249+$H249+$I249)</f>
        <v>0</v>
      </c>
      <c r="G249" s="9">
        <f>IF($E249="","",ROUND(IF(ROW()=20,$C$11,$J248)*$C$6/12/100,2))</f>
        <v>0</v>
      </c>
      <c r="H249" s="9">
        <f>IF($E249="","",IF($C$12-$G249&gt;=IF(ROW()=20,$C$11,$J248),IF(ROW()=20,$C$11,$J248),$C$12-$G249))</f>
        <v>0</v>
      </c>
      <c r="I249" s="9">
        <f>IF($E249="","",MIN(IF(ROW()=20,$C$11,$J248)-$H249,IF(ROW()=20,$C$8,0)))</f>
        <v>0</v>
      </c>
      <c r="J249" s="9">
        <f>IF($E249="",IF(ROW()=20,0,$J248),IF(ROW()=20,$C$11,$J248)-$H249-$I249)</f>
        <v>0</v>
      </c>
    </row>
    <row r="250" spans="5:10">
      <c r="E250" s="12">
        <f>IF(IF(ROW()=20,$C$11,$J249)&lt;=0,"",ROW()-19)</f>
        <v>0</v>
      </c>
      <c r="F250" s="9">
        <f>IF($E250="","",$G250+$H250+$I250)</f>
        <v>0</v>
      </c>
      <c r="G250" s="9">
        <f>IF($E250="","",ROUND(IF(ROW()=20,$C$11,$J249)*$C$6/12/100,2))</f>
        <v>0</v>
      </c>
      <c r="H250" s="9">
        <f>IF($E250="","",IF($C$12-$G250&gt;=IF(ROW()=20,$C$11,$J249),IF(ROW()=20,$C$11,$J249),$C$12-$G250))</f>
        <v>0</v>
      </c>
      <c r="I250" s="9">
        <f>IF($E250="","",MIN(IF(ROW()=20,$C$11,$J249)-$H250,IF(ROW()=20,$C$8,0)))</f>
        <v>0</v>
      </c>
      <c r="J250" s="9">
        <f>IF($E250="",IF(ROW()=20,0,$J249),IF(ROW()=20,$C$11,$J249)-$H250-$I250)</f>
        <v>0</v>
      </c>
    </row>
    <row r="251" spans="5:10">
      <c r="E251" s="12">
        <f>IF(IF(ROW()=20,$C$11,$J250)&lt;=0,"",ROW()-19)</f>
        <v>0</v>
      </c>
      <c r="F251" s="9">
        <f>IF($E251="","",$G251+$H251+$I251)</f>
        <v>0</v>
      </c>
      <c r="G251" s="9">
        <f>IF($E251="","",ROUND(IF(ROW()=20,$C$11,$J250)*$C$6/12/100,2))</f>
        <v>0</v>
      </c>
      <c r="H251" s="9">
        <f>IF($E251="","",IF($C$12-$G251&gt;=IF(ROW()=20,$C$11,$J250),IF(ROW()=20,$C$11,$J250),$C$12-$G251))</f>
        <v>0</v>
      </c>
      <c r="I251" s="9">
        <f>IF($E251="","",MIN(IF(ROW()=20,$C$11,$J250)-$H251,IF(ROW()=20,$C$8,0)))</f>
        <v>0</v>
      </c>
      <c r="J251" s="9">
        <f>IF($E251="",IF(ROW()=20,0,$J250),IF(ROW()=20,$C$11,$J250)-$H251-$I251)</f>
        <v>0</v>
      </c>
    </row>
    <row r="252" spans="5:10">
      <c r="E252" s="12">
        <f>IF(IF(ROW()=20,$C$11,$J251)&lt;=0,"",ROW()-19)</f>
        <v>0</v>
      </c>
      <c r="F252" s="9">
        <f>IF($E252="","",$G252+$H252+$I252)</f>
        <v>0</v>
      </c>
      <c r="G252" s="9">
        <f>IF($E252="","",ROUND(IF(ROW()=20,$C$11,$J251)*$C$6/12/100,2))</f>
        <v>0</v>
      </c>
      <c r="H252" s="9">
        <f>IF($E252="","",IF($C$12-$G252&gt;=IF(ROW()=20,$C$11,$J251),IF(ROW()=20,$C$11,$J251),$C$12-$G252))</f>
        <v>0</v>
      </c>
      <c r="I252" s="9">
        <f>IF($E252="","",MIN(IF(ROW()=20,$C$11,$J251)-$H252,IF(ROW()=20,$C$8,0)))</f>
        <v>0</v>
      </c>
      <c r="J252" s="9">
        <f>IF($E252="",IF(ROW()=20,0,$J251),IF(ROW()=20,$C$11,$J251)-$H252-$I252)</f>
        <v>0</v>
      </c>
    </row>
    <row r="253" spans="5:10">
      <c r="E253" s="12">
        <f>IF(IF(ROW()=20,$C$11,$J252)&lt;=0,"",ROW()-19)</f>
        <v>0</v>
      </c>
      <c r="F253" s="9">
        <f>IF($E253="","",$G253+$H253+$I253)</f>
        <v>0</v>
      </c>
      <c r="G253" s="9">
        <f>IF($E253="","",ROUND(IF(ROW()=20,$C$11,$J252)*$C$6/12/100,2))</f>
        <v>0</v>
      </c>
      <c r="H253" s="9">
        <f>IF($E253="","",IF($C$12-$G253&gt;=IF(ROW()=20,$C$11,$J252),IF(ROW()=20,$C$11,$J252),$C$12-$G253))</f>
        <v>0</v>
      </c>
      <c r="I253" s="9">
        <f>IF($E253="","",MIN(IF(ROW()=20,$C$11,$J252)-$H253,IF(ROW()=20,$C$8,0)))</f>
        <v>0</v>
      </c>
      <c r="J253" s="9">
        <f>IF($E253="",IF(ROW()=20,0,$J252),IF(ROW()=20,$C$11,$J252)-$H253-$I253)</f>
        <v>0</v>
      </c>
    </row>
    <row r="254" spans="5:10">
      <c r="E254" s="12">
        <f>IF(IF(ROW()=20,$C$11,$J253)&lt;=0,"",ROW()-19)</f>
        <v>0</v>
      </c>
      <c r="F254" s="9">
        <f>IF($E254="","",$G254+$H254+$I254)</f>
        <v>0</v>
      </c>
      <c r="G254" s="9">
        <f>IF($E254="","",ROUND(IF(ROW()=20,$C$11,$J253)*$C$6/12/100,2))</f>
        <v>0</v>
      </c>
      <c r="H254" s="9">
        <f>IF($E254="","",IF($C$12-$G254&gt;=IF(ROW()=20,$C$11,$J253),IF(ROW()=20,$C$11,$J253),$C$12-$G254))</f>
        <v>0</v>
      </c>
      <c r="I254" s="9">
        <f>IF($E254="","",MIN(IF(ROW()=20,$C$11,$J253)-$H254,IF(ROW()=20,$C$8,0)))</f>
        <v>0</v>
      </c>
      <c r="J254" s="9">
        <f>IF($E254="",IF(ROW()=20,0,$J253),IF(ROW()=20,$C$11,$J253)-$H254-$I254)</f>
        <v>0</v>
      </c>
    </row>
    <row r="255" spans="5:10">
      <c r="E255" s="12">
        <f>IF(IF(ROW()=20,$C$11,$J254)&lt;=0,"",ROW()-19)</f>
        <v>0</v>
      </c>
      <c r="F255" s="9">
        <f>IF($E255="","",$G255+$H255+$I255)</f>
        <v>0</v>
      </c>
      <c r="G255" s="9">
        <f>IF($E255="","",ROUND(IF(ROW()=20,$C$11,$J254)*$C$6/12/100,2))</f>
        <v>0</v>
      </c>
      <c r="H255" s="9">
        <f>IF($E255="","",IF($C$12-$G255&gt;=IF(ROW()=20,$C$11,$J254),IF(ROW()=20,$C$11,$J254),$C$12-$G255))</f>
        <v>0</v>
      </c>
      <c r="I255" s="9">
        <f>IF($E255="","",MIN(IF(ROW()=20,$C$11,$J254)-$H255,IF(ROW()=20,$C$8,0)))</f>
        <v>0</v>
      </c>
      <c r="J255" s="9">
        <f>IF($E255="",IF(ROW()=20,0,$J254),IF(ROW()=20,$C$11,$J254)-$H255-$I255)</f>
        <v>0</v>
      </c>
    </row>
    <row r="256" spans="5:10">
      <c r="E256" s="12">
        <f>IF(IF(ROW()=20,$C$11,$J255)&lt;=0,"",ROW()-19)</f>
        <v>0</v>
      </c>
      <c r="F256" s="9">
        <f>IF($E256="","",$G256+$H256+$I256)</f>
        <v>0</v>
      </c>
      <c r="G256" s="9">
        <f>IF($E256="","",ROUND(IF(ROW()=20,$C$11,$J255)*$C$6/12/100,2))</f>
        <v>0</v>
      </c>
      <c r="H256" s="9">
        <f>IF($E256="","",IF($C$12-$G256&gt;=IF(ROW()=20,$C$11,$J255),IF(ROW()=20,$C$11,$J255),$C$12-$G256))</f>
        <v>0</v>
      </c>
      <c r="I256" s="9">
        <f>IF($E256="","",MIN(IF(ROW()=20,$C$11,$J255)-$H256,IF(ROW()=20,$C$8,0)))</f>
        <v>0</v>
      </c>
      <c r="J256" s="9">
        <f>IF($E256="",IF(ROW()=20,0,$J255),IF(ROW()=20,$C$11,$J255)-$H256-$I256)</f>
        <v>0</v>
      </c>
    </row>
    <row r="257" spans="5:10">
      <c r="E257" s="12">
        <f>IF(IF(ROW()=20,$C$11,$J256)&lt;=0,"",ROW()-19)</f>
        <v>0</v>
      </c>
      <c r="F257" s="9">
        <f>IF($E257="","",$G257+$H257+$I257)</f>
        <v>0</v>
      </c>
      <c r="G257" s="9">
        <f>IF($E257="","",ROUND(IF(ROW()=20,$C$11,$J256)*$C$6/12/100,2))</f>
        <v>0</v>
      </c>
      <c r="H257" s="9">
        <f>IF($E257="","",IF($C$12-$G257&gt;=IF(ROW()=20,$C$11,$J256),IF(ROW()=20,$C$11,$J256),$C$12-$G257))</f>
        <v>0</v>
      </c>
      <c r="I257" s="9">
        <f>IF($E257="","",MIN(IF(ROW()=20,$C$11,$J256)-$H257,IF(ROW()=20,$C$8,0)))</f>
        <v>0</v>
      </c>
      <c r="J257" s="9">
        <f>IF($E257="",IF(ROW()=20,0,$J256),IF(ROW()=20,$C$11,$J256)-$H257-$I257)</f>
        <v>0</v>
      </c>
    </row>
    <row r="258" spans="5:10">
      <c r="E258" s="12">
        <f>IF(IF(ROW()=20,$C$11,$J257)&lt;=0,"",ROW()-19)</f>
        <v>0</v>
      </c>
      <c r="F258" s="9">
        <f>IF($E258="","",$G258+$H258+$I258)</f>
        <v>0</v>
      </c>
      <c r="G258" s="9">
        <f>IF($E258="","",ROUND(IF(ROW()=20,$C$11,$J257)*$C$6/12/100,2))</f>
        <v>0</v>
      </c>
      <c r="H258" s="9">
        <f>IF($E258="","",IF($C$12-$G258&gt;=IF(ROW()=20,$C$11,$J257),IF(ROW()=20,$C$11,$J257),$C$12-$G258))</f>
        <v>0</v>
      </c>
      <c r="I258" s="9">
        <f>IF($E258="","",MIN(IF(ROW()=20,$C$11,$J257)-$H258,IF(ROW()=20,$C$8,0)))</f>
        <v>0</v>
      </c>
      <c r="J258" s="9">
        <f>IF($E258="",IF(ROW()=20,0,$J257),IF(ROW()=20,$C$11,$J257)-$H258-$I258)</f>
        <v>0</v>
      </c>
    </row>
    <row r="259" spans="5:10">
      <c r="E259" s="12">
        <f>IF(IF(ROW()=20,$C$11,$J258)&lt;=0,"",ROW()-19)</f>
        <v>0</v>
      </c>
      <c r="F259" s="9">
        <f>IF($E259="","",$G259+$H259+$I259)</f>
        <v>0</v>
      </c>
      <c r="G259" s="9">
        <f>IF($E259="","",ROUND(IF(ROW()=20,$C$11,$J258)*$C$6/12/100,2))</f>
        <v>0</v>
      </c>
      <c r="H259" s="9">
        <f>IF($E259="","",IF($C$12-$G259&gt;=IF(ROW()=20,$C$11,$J258),IF(ROW()=20,$C$11,$J258),$C$12-$G259))</f>
        <v>0</v>
      </c>
      <c r="I259" s="9">
        <f>IF($E259="","",MIN(IF(ROW()=20,$C$11,$J258)-$H259,IF(ROW()=20,$C$8,0)))</f>
        <v>0</v>
      </c>
      <c r="J259" s="9">
        <f>IF($E259="",IF(ROW()=20,0,$J258),IF(ROW()=20,$C$11,$J258)-$H259-$I259)</f>
        <v>0</v>
      </c>
    </row>
    <row r="260" spans="5:10">
      <c r="E260" s="12">
        <f>IF(IF(ROW()=20,$C$11,$J259)&lt;=0,"",ROW()-19)</f>
        <v>0</v>
      </c>
      <c r="F260" s="9">
        <f>IF($E260="","",$G260+$H260+$I260)</f>
        <v>0</v>
      </c>
      <c r="G260" s="9">
        <f>IF($E260="","",ROUND(IF(ROW()=20,$C$11,$J259)*$C$6/12/100,2))</f>
        <v>0</v>
      </c>
      <c r="H260" s="9">
        <f>IF($E260="","",IF($C$12-$G260&gt;=IF(ROW()=20,$C$11,$J259),IF(ROW()=20,$C$11,$J259),$C$12-$G260))</f>
        <v>0</v>
      </c>
      <c r="I260" s="9">
        <f>IF($E260="","",MIN(IF(ROW()=20,$C$11,$J259)-$H260,IF(ROW()=20,$C$8,0)))</f>
        <v>0</v>
      </c>
      <c r="J260" s="9">
        <f>IF($E260="",IF(ROW()=20,0,$J259),IF(ROW()=20,$C$11,$J259)-$H260-$I260)</f>
        <v>0</v>
      </c>
    </row>
    <row r="261" spans="5:10">
      <c r="E261" s="12">
        <f>IF(IF(ROW()=20,$C$11,$J260)&lt;=0,"",ROW()-19)</f>
        <v>0</v>
      </c>
      <c r="F261" s="9">
        <f>IF($E261="","",$G261+$H261+$I261)</f>
        <v>0</v>
      </c>
      <c r="G261" s="9">
        <f>IF($E261="","",ROUND(IF(ROW()=20,$C$11,$J260)*$C$6/12/100,2))</f>
        <v>0</v>
      </c>
      <c r="H261" s="9">
        <f>IF($E261="","",IF($C$12-$G261&gt;=IF(ROW()=20,$C$11,$J260),IF(ROW()=20,$C$11,$J260),$C$12-$G261))</f>
        <v>0</v>
      </c>
      <c r="I261" s="9">
        <f>IF($E261="","",MIN(IF(ROW()=20,$C$11,$J260)-$H261,IF(ROW()=20,$C$8,0)))</f>
        <v>0</v>
      </c>
      <c r="J261" s="9">
        <f>IF($E261="",IF(ROW()=20,0,$J260),IF(ROW()=20,$C$11,$J260)-$H261-$I261)</f>
        <v>0</v>
      </c>
    </row>
    <row r="262" spans="5:10">
      <c r="E262" s="12">
        <f>IF(IF(ROW()=20,$C$11,$J261)&lt;=0,"",ROW()-19)</f>
        <v>0</v>
      </c>
      <c r="F262" s="9">
        <f>IF($E262="","",$G262+$H262+$I262)</f>
        <v>0</v>
      </c>
      <c r="G262" s="9">
        <f>IF($E262="","",ROUND(IF(ROW()=20,$C$11,$J261)*$C$6/12/100,2))</f>
        <v>0</v>
      </c>
      <c r="H262" s="9">
        <f>IF($E262="","",IF($C$12-$G262&gt;=IF(ROW()=20,$C$11,$J261),IF(ROW()=20,$C$11,$J261),$C$12-$G262))</f>
        <v>0</v>
      </c>
      <c r="I262" s="9">
        <f>IF($E262="","",MIN(IF(ROW()=20,$C$11,$J261)-$H262,IF(ROW()=20,$C$8,0)))</f>
        <v>0</v>
      </c>
      <c r="J262" s="9">
        <f>IF($E262="",IF(ROW()=20,0,$J261),IF(ROW()=20,$C$11,$J261)-$H262-$I262)</f>
        <v>0</v>
      </c>
    </row>
    <row r="263" spans="5:10">
      <c r="E263" s="12">
        <f>IF(IF(ROW()=20,$C$11,$J262)&lt;=0,"",ROW()-19)</f>
        <v>0</v>
      </c>
      <c r="F263" s="9">
        <f>IF($E263="","",$G263+$H263+$I263)</f>
        <v>0</v>
      </c>
      <c r="G263" s="9">
        <f>IF($E263="","",ROUND(IF(ROW()=20,$C$11,$J262)*$C$6/12/100,2))</f>
        <v>0</v>
      </c>
      <c r="H263" s="9">
        <f>IF($E263="","",IF($C$12-$G263&gt;=IF(ROW()=20,$C$11,$J262),IF(ROW()=20,$C$11,$J262),$C$12-$G263))</f>
        <v>0</v>
      </c>
      <c r="I263" s="9">
        <f>IF($E263="","",MIN(IF(ROW()=20,$C$11,$J262)-$H263,IF(ROW()=20,$C$8,0)))</f>
        <v>0</v>
      </c>
      <c r="J263" s="9">
        <f>IF($E263="",IF(ROW()=20,0,$J262),IF(ROW()=20,$C$11,$J262)-$H263-$I263)</f>
        <v>0</v>
      </c>
    </row>
    <row r="264" spans="5:10">
      <c r="E264" s="12">
        <f>IF(IF(ROW()=20,$C$11,$J263)&lt;=0,"",ROW()-19)</f>
        <v>0</v>
      </c>
      <c r="F264" s="9">
        <f>IF($E264="","",$G264+$H264+$I264)</f>
        <v>0</v>
      </c>
      <c r="G264" s="9">
        <f>IF($E264="","",ROUND(IF(ROW()=20,$C$11,$J263)*$C$6/12/100,2))</f>
        <v>0</v>
      </c>
      <c r="H264" s="9">
        <f>IF($E264="","",IF($C$12-$G264&gt;=IF(ROW()=20,$C$11,$J263),IF(ROW()=20,$C$11,$J263),$C$12-$G264))</f>
        <v>0</v>
      </c>
      <c r="I264" s="9">
        <f>IF($E264="","",MIN(IF(ROW()=20,$C$11,$J263)-$H264,IF(ROW()=20,$C$8,0)))</f>
        <v>0</v>
      </c>
      <c r="J264" s="9">
        <f>IF($E264="",IF(ROW()=20,0,$J263),IF(ROW()=20,$C$11,$J263)-$H264-$I264)</f>
        <v>0</v>
      </c>
    </row>
    <row r="265" spans="5:10">
      <c r="E265" s="12">
        <f>IF(IF(ROW()=20,$C$11,$J264)&lt;=0,"",ROW()-19)</f>
        <v>0</v>
      </c>
      <c r="F265" s="9">
        <f>IF($E265="","",$G265+$H265+$I265)</f>
        <v>0</v>
      </c>
      <c r="G265" s="9">
        <f>IF($E265="","",ROUND(IF(ROW()=20,$C$11,$J264)*$C$6/12/100,2))</f>
        <v>0</v>
      </c>
      <c r="H265" s="9">
        <f>IF($E265="","",IF($C$12-$G265&gt;=IF(ROW()=20,$C$11,$J264),IF(ROW()=20,$C$11,$J264),$C$12-$G265))</f>
        <v>0</v>
      </c>
      <c r="I265" s="9">
        <f>IF($E265="","",MIN(IF(ROW()=20,$C$11,$J264)-$H265,IF(ROW()=20,$C$8,0)))</f>
        <v>0</v>
      </c>
      <c r="J265" s="9">
        <f>IF($E265="",IF(ROW()=20,0,$J264),IF(ROW()=20,$C$11,$J264)-$H265-$I265)</f>
        <v>0</v>
      </c>
    </row>
    <row r="266" spans="5:10">
      <c r="E266" s="12">
        <f>IF(IF(ROW()=20,$C$11,$J265)&lt;=0,"",ROW()-19)</f>
        <v>0</v>
      </c>
      <c r="F266" s="9">
        <f>IF($E266="","",$G266+$H266+$I266)</f>
        <v>0</v>
      </c>
      <c r="G266" s="9">
        <f>IF($E266="","",ROUND(IF(ROW()=20,$C$11,$J265)*$C$6/12/100,2))</f>
        <v>0</v>
      </c>
      <c r="H266" s="9">
        <f>IF($E266="","",IF($C$12-$G266&gt;=IF(ROW()=20,$C$11,$J265),IF(ROW()=20,$C$11,$J265),$C$12-$G266))</f>
        <v>0</v>
      </c>
      <c r="I266" s="9">
        <f>IF($E266="","",MIN(IF(ROW()=20,$C$11,$J265)-$H266,IF(ROW()=20,$C$8,0)))</f>
        <v>0</v>
      </c>
      <c r="J266" s="9">
        <f>IF($E266="",IF(ROW()=20,0,$J265),IF(ROW()=20,$C$11,$J265)-$H266-$I266)</f>
        <v>0</v>
      </c>
    </row>
    <row r="267" spans="5:10">
      <c r="E267" s="12">
        <f>IF(IF(ROW()=20,$C$11,$J266)&lt;=0,"",ROW()-19)</f>
        <v>0</v>
      </c>
      <c r="F267" s="9">
        <f>IF($E267="","",$G267+$H267+$I267)</f>
        <v>0</v>
      </c>
      <c r="G267" s="9">
        <f>IF($E267="","",ROUND(IF(ROW()=20,$C$11,$J266)*$C$6/12/100,2))</f>
        <v>0</v>
      </c>
      <c r="H267" s="9">
        <f>IF($E267="","",IF($C$12-$G267&gt;=IF(ROW()=20,$C$11,$J266),IF(ROW()=20,$C$11,$J266),$C$12-$G267))</f>
        <v>0</v>
      </c>
      <c r="I267" s="9">
        <f>IF($E267="","",MIN(IF(ROW()=20,$C$11,$J266)-$H267,IF(ROW()=20,$C$8,0)))</f>
        <v>0</v>
      </c>
      <c r="J267" s="9">
        <f>IF($E267="",IF(ROW()=20,0,$J266),IF(ROW()=20,$C$11,$J266)-$H267-$I267)</f>
        <v>0</v>
      </c>
    </row>
    <row r="268" spans="5:10">
      <c r="E268" s="12">
        <f>IF(IF(ROW()=20,$C$11,$J267)&lt;=0,"",ROW()-19)</f>
        <v>0</v>
      </c>
      <c r="F268" s="9">
        <f>IF($E268="","",$G268+$H268+$I268)</f>
        <v>0</v>
      </c>
      <c r="G268" s="9">
        <f>IF($E268="","",ROUND(IF(ROW()=20,$C$11,$J267)*$C$6/12/100,2))</f>
        <v>0</v>
      </c>
      <c r="H268" s="9">
        <f>IF($E268="","",IF($C$12-$G268&gt;=IF(ROW()=20,$C$11,$J267),IF(ROW()=20,$C$11,$J267),$C$12-$G268))</f>
        <v>0</v>
      </c>
      <c r="I268" s="9">
        <f>IF($E268="","",MIN(IF(ROW()=20,$C$11,$J267)-$H268,IF(ROW()=20,$C$8,0)))</f>
        <v>0</v>
      </c>
      <c r="J268" s="9">
        <f>IF($E268="",IF(ROW()=20,0,$J267),IF(ROW()=20,$C$11,$J267)-$H268-$I268)</f>
        <v>0</v>
      </c>
    </row>
    <row r="269" spans="5:10">
      <c r="E269" s="12">
        <f>IF(IF(ROW()=20,$C$11,$J268)&lt;=0,"",ROW()-19)</f>
        <v>0</v>
      </c>
      <c r="F269" s="9">
        <f>IF($E269="","",$G269+$H269+$I269)</f>
        <v>0</v>
      </c>
      <c r="G269" s="9">
        <f>IF($E269="","",ROUND(IF(ROW()=20,$C$11,$J268)*$C$6/12/100,2))</f>
        <v>0</v>
      </c>
      <c r="H269" s="9">
        <f>IF($E269="","",IF($C$12-$G269&gt;=IF(ROW()=20,$C$11,$J268),IF(ROW()=20,$C$11,$J268),$C$12-$G269))</f>
        <v>0</v>
      </c>
      <c r="I269" s="9">
        <f>IF($E269="","",MIN(IF(ROW()=20,$C$11,$J268)-$H269,IF(ROW()=20,$C$8,0)))</f>
        <v>0</v>
      </c>
      <c r="J269" s="9">
        <f>IF($E269="",IF(ROW()=20,0,$J268),IF(ROW()=20,$C$11,$J268)-$H269-$I269)</f>
        <v>0</v>
      </c>
    </row>
    <row r="270" spans="5:10">
      <c r="E270" s="12">
        <f>IF(IF(ROW()=20,$C$11,$J269)&lt;=0,"",ROW()-19)</f>
        <v>0</v>
      </c>
      <c r="F270" s="9">
        <f>IF($E270="","",$G270+$H270+$I270)</f>
        <v>0</v>
      </c>
      <c r="G270" s="9">
        <f>IF($E270="","",ROUND(IF(ROW()=20,$C$11,$J269)*$C$6/12/100,2))</f>
        <v>0</v>
      </c>
      <c r="H270" s="9">
        <f>IF($E270="","",IF($C$12-$G270&gt;=IF(ROW()=20,$C$11,$J269),IF(ROW()=20,$C$11,$J269),$C$12-$G270))</f>
        <v>0</v>
      </c>
      <c r="I270" s="9">
        <f>IF($E270="","",MIN(IF(ROW()=20,$C$11,$J269)-$H270,IF(ROW()=20,$C$8,0)))</f>
        <v>0</v>
      </c>
      <c r="J270" s="9">
        <f>IF($E270="",IF(ROW()=20,0,$J269),IF(ROW()=20,$C$11,$J269)-$H270-$I270)</f>
        <v>0</v>
      </c>
    </row>
    <row r="271" spans="5:10">
      <c r="E271" s="12">
        <f>IF(IF(ROW()=20,$C$11,$J270)&lt;=0,"",ROW()-19)</f>
        <v>0</v>
      </c>
      <c r="F271" s="9">
        <f>IF($E271="","",$G271+$H271+$I271)</f>
        <v>0</v>
      </c>
      <c r="G271" s="9">
        <f>IF($E271="","",ROUND(IF(ROW()=20,$C$11,$J270)*$C$6/12/100,2))</f>
        <v>0</v>
      </c>
      <c r="H271" s="9">
        <f>IF($E271="","",IF($C$12-$G271&gt;=IF(ROW()=20,$C$11,$J270),IF(ROW()=20,$C$11,$J270),$C$12-$G271))</f>
        <v>0</v>
      </c>
      <c r="I271" s="9">
        <f>IF($E271="","",MIN(IF(ROW()=20,$C$11,$J270)-$H271,IF(ROW()=20,$C$8,0)))</f>
        <v>0</v>
      </c>
      <c r="J271" s="9">
        <f>IF($E271="",IF(ROW()=20,0,$J270),IF(ROW()=20,$C$11,$J270)-$H271-$I271)</f>
        <v>0</v>
      </c>
    </row>
    <row r="272" spans="5:10">
      <c r="E272" s="12">
        <f>IF(IF(ROW()=20,$C$11,$J271)&lt;=0,"",ROW()-19)</f>
        <v>0</v>
      </c>
      <c r="F272" s="9">
        <f>IF($E272="","",$G272+$H272+$I272)</f>
        <v>0</v>
      </c>
      <c r="G272" s="9">
        <f>IF($E272="","",ROUND(IF(ROW()=20,$C$11,$J271)*$C$6/12/100,2))</f>
        <v>0</v>
      </c>
      <c r="H272" s="9">
        <f>IF($E272="","",IF($C$12-$G272&gt;=IF(ROW()=20,$C$11,$J271),IF(ROW()=20,$C$11,$J271),$C$12-$G272))</f>
        <v>0</v>
      </c>
      <c r="I272" s="9">
        <f>IF($E272="","",MIN(IF(ROW()=20,$C$11,$J271)-$H272,IF(ROW()=20,$C$8,0)))</f>
        <v>0</v>
      </c>
      <c r="J272" s="9">
        <f>IF($E272="",IF(ROW()=20,0,$J271),IF(ROW()=20,$C$11,$J271)-$H272-$I272)</f>
        <v>0</v>
      </c>
    </row>
    <row r="273" spans="5:10">
      <c r="E273" s="12">
        <f>IF(IF(ROW()=20,$C$11,$J272)&lt;=0,"",ROW()-19)</f>
        <v>0</v>
      </c>
      <c r="F273" s="9">
        <f>IF($E273="","",$G273+$H273+$I273)</f>
        <v>0</v>
      </c>
      <c r="G273" s="9">
        <f>IF($E273="","",ROUND(IF(ROW()=20,$C$11,$J272)*$C$6/12/100,2))</f>
        <v>0</v>
      </c>
      <c r="H273" s="9">
        <f>IF($E273="","",IF($C$12-$G273&gt;=IF(ROW()=20,$C$11,$J272),IF(ROW()=20,$C$11,$J272),$C$12-$G273))</f>
        <v>0</v>
      </c>
      <c r="I273" s="9">
        <f>IF($E273="","",MIN(IF(ROW()=20,$C$11,$J272)-$H273,IF(ROW()=20,$C$8,0)))</f>
        <v>0</v>
      </c>
      <c r="J273" s="9">
        <f>IF($E273="",IF(ROW()=20,0,$J272),IF(ROW()=20,$C$11,$J272)-$H273-$I273)</f>
        <v>0</v>
      </c>
    </row>
    <row r="274" spans="5:10">
      <c r="E274" s="12">
        <f>IF(IF(ROW()=20,$C$11,$J273)&lt;=0,"",ROW()-19)</f>
        <v>0</v>
      </c>
      <c r="F274" s="9">
        <f>IF($E274="","",$G274+$H274+$I274)</f>
        <v>0</v>
      </c>
      <c r="G274" s="9">
        <f>IF($E274="","",ROUND(IF(ROW()=20,$C$11,$J273)*$C$6/12/100,2))</f>
        <v>0</v>
      </c>
      <c r="H274" s="9">
        <f>IF($E274="","",IF($C$12-$G274&gt;=IF(ROW()=20,$C$11,$J273),IF(ROW()=20,$C$11,$J273),$C$12-$G274))</f>
        <v>0</v>
      </c>
      <c r="I274" s="9">
        <f>IF($E274="","",MIN(IF(ROW()=20,$C$11,$J273)-$H274,IF(ROW()=20,$C$8,0)))</f>
        <v>0</v>
      </c>
      <c r="J274" s="9">
        <f>IF($E274="",IF(ROW()=20,0,$J273),IF(ROW()=20,$C$11,$J273)-$H274-$I274)</f>
        <v>0</v>
      </c>
    </row>
    <row r="275" spans="5:10">
      <c r="E275" s="12">
        <f>IF(IF(ROW()=20,$C$11,$J274)&lt;=0,"",ROW()-19)</f>
        <v>0</v>
      </c>
      <c r="F275" s="9">
        <f>IF($E275="","",$G275+$H275+$I275)</f>
        <v>0</v>
      </c>
      <c r="G275" s="9">
        <f>IF($E275="","",ROUND(IF(ROW()=20,$C$11,$J274)*$C$6/12/100,2))</f>
        <v>0</v>
      </c>
      <c r="H275" s="9">
        <f>IF($E275="","",IF($C$12-$G275&gt;=IF(ROW()=20,$C$11,$J274),IF(ROW()=20,$C$11,$J274),$C$12-$G275))</f>
        <v>0</v>
      </c>
      <c r="I275" s="9">
        <f>IF($E275="","",MIN(IF(ROW()=20,$C$11,$J274)-$H275,IF(ROW()=20,$C$8,0)))</f>
        <v>0</v>
      </c>
      <c r="J275" s="9">
        <f>IF($E275="",IF(ROW()=20,0,$J274),IF(ROW()=20,$C$11,$J274)-$H275-$I275)</f>
        <v>0</v>
      </c>
    </row>
    <row r="276" spans="5:10">
      <c r="E276" s="12">
        <f>IF(IF(ROW()=20,$C$11,$J275)&lt;=0,"",ROW()-19)</f>
        <v>0</v>
      </c>
      <c r="F276" s="9">
        <f>IF($E276="","",$G276+$H276+$I276)</f>
        <v>0</v>
      </c>
      <c r="G276" s="9">
        <f>IF($E276="","",ROUND(IF(ROW()=20,$C$11,$J275)*$C$6/12/100,2))</f>
        <v>0</v>
      </c>
      <c r="H276" s="9">
        <f>IF($E276="","",IF($C$12-$G276&gt;=IF(ROW()=20,$C$11,$J275),IF(ROW()=20,$C$11,$J275),$C$12-$G276))</f>
        <v>0</v>
      </c>
      <c r="I276" s="9">
        <f>IF($E276="","",MIN(IF(ROW()=20,$C$11,$J275)-$H276,IF(ROW()=20,$C$8,0)))</f>
        <v>0</v>
      </c>
      <c r="J276" s="9">
        <f>IF($E276="",IF(ROW()=20,0,$J275),IF(ROW()=20,$C$11,$J275)-$H276-$I276)</f>
        <v>0</v>
      </c>
    </row>
    <row r="277" spans="5:10">
      <c r="E277" s="12">
        <f>IF(IF(ROW()=20,$C$11,$J276)&lt;=0,"",ROW()-19)</f>
        <v>0</v>
      </c>
      <c r="F277" s="9">
        <f>IF($E277="","",$G277+$H277+$I277)</f>
        <v>0</v>
      </c>
      <c r="G277" s="9">
        <f>IF($E277="","",ROUND(IF(ROW()=20,$C$11,$J276)*$C$6/12/100,2))</f>
        <v>0</v>
      </c>
      <c r="H277" s="9">
        <f>IF($E277="","",IF($C$12-$G277&gt;=IF(ROW()=20,$C$11,$J276),IF(ROW()=20,$C$11,$J276),$C$12-$G277))</f>
        <v>0</v>
      </c>
      <c r="I277" s="9">
        <f>IF($E277="","",MIN(IF(ROW()=20,$C$11,$J276)-$H277,IF(ROW()=20,$C$8,0)))</f>
        <v>0</v>
      </c>
      <c r="J277" s="9">
        <f>IF($E277="",IF(ROW()=20,0,$J276),IF(ROW()=20,$C$11,$J276)-$H277-$I277)</f>
        <v>0</v>
      </c>
    </row>
    <row r="278" spans="5:10">
      <c r="E278" s="12">
        <f>IF(IF(ROW()=20,$C$11,$J277)&lt;=0,"",ROW()-19)</f>
        <v>0</v>
      </c>
      <c r="F278" s="9">
        <f>IF($E278="","",$G278+$H278+$I278)</f>
        <v>0</v>
      </c>
      <c r="G278" s="9">
        <f>IF($E278="","",ROUND(IF(ROW()=20,$C$11,$J277)*$C$6/12/100,2))</f>
        <v>0</v>
      </c>
      <c r="H278" s="9">
        <f>IF($E278="","",IF($C$12-$G278&gt;=IF(ROW()=20,$C$11,$J277),IF(ROW()=20,$C$11,$J277),$C$12-$G278))</f>
        <v>0</v>
      </c>
      <c r="I278" s="9">
        <f>IF($E278="","",MIN(IF(ROW()=20,$C$11,$J277)-$H278,IF(ROW()=20,$C$8,0)))</f>
        <v>0</v>
      </c>
      <c r="J278" s="9">
        <f>IF($E278="",IF(ROW()=20,0,$J277),IF(ROW()=20,$C$11,$J277)-$H278-$I278)</f>
        <v>0</v>
      </c>
    </row>
    <row r="279" spans="5:10">
      <c r="E279" s="12">
        <f>IF(IF(ROW()=20,$C$11,$J278)&lt;=0,"",ROW()-19)</f>
        <v>0</v>
      </c>
      <c r="F279" s="9">
        <f>IF($E279="","",$G279+$H279+$I279)</f>
        <v>0</v>
      </c>
      <c r="G279" s="9">
        <f>IF($E279="","",ROUND(IF(ROW()=20,$C$11,$J278)*$C$6/12/100,2))</f>
        <v>0</v>
      </c>
      <c r="H279" s="9">
        <f>IF($E279="","",IF($C$12-$G279&gt;=IF(ROW()=20,$C$11,$J278),IF(ROW()=20,$C$11,$J278),$C$12-$G279))</f>
        <v>0</v>
      </c>
      <c r="I279" s="9">
        <f>IF($E279="","",MIN(IF(ROW()=20,$C$11,$J278)-$H279,IF(ROW()=20,$C$8,0)))</f>
        <v>0</v>
      </c>
      <c r="J279" s="9">
        <f>IF($E279="",IF(ROW()=20,0,$J278),IF(ROW()=20,$C$11,$J278)-$H279-$I279)</f>
        <v>0</v>
      </c>
    </row>
    <row r="280" spans="5:10">
      <c r="E280" s="12">
        <f>IF(IF(ROW()=20,$C$11,$J279)&lt;=0,"",ROW()-19)</f>
        <v>0</v>
      </c>
      <c r="F280" s="9">
        <f>IF($E280="","",$G280+$H280+$I280)</f>
        <v>0</v>
      </c>
      <c r="G280" s="9">
        <f>IF($E280="","",ROUND(IF(ROW()=20,$C$11,$J279)*$C$6/12/100,2))</f>
        <v>0</v>
      </c>
      <c r="H280" s="9">
        <f>IF($E280="","",IF($C$12-$G280&gt;=IF(ROW()=20,$C$11,$J279),IF(ROW()=20,$C$11,$J279),$C$12-$G280))</f>
        <v>0</v>
      </c>
      <c r="I280" s="9">
        <f>IF($E280="","",MIN(IF(ROW()=20,$C$11,$J279)-$H280,IF(ROW()=20,$C$8,0)))</f>
        <v>0</v>
      </c>
      <c r="J280" s="9">
        <f>IF($E280="",IF(ROW()=20,0,$J279),IF(ROW()=20,$C$11,$J279)-$H280-$I280)</f>
        <v>0</v>
      </c>
    </row>
    <row r="281" spans="5:10">
      <c r="E281" s="12">
        <f>IF(IF(ROW()=20,$C$11,$J280)&lt;=0,"",ROW()-19)</f>
        <v>0</v>
      </c>
      <c r="F281" s="9">
        <f>IF($E281="","",$G281+$H281+$I281)</f>
        <v>0</v>
      </c>
      <c r="G281" s="9">
        <f>IF($E281="","",ROUND(IF(ROW()=20,$C$11,$J280)*$C$6/12/100,2))</f>
        <v>0</v>
      </c>
      <c r="H281" s="9">
        <f>IF($E281="","",IF($C$12-$G281&gt;=IF(ROW()=20,$C$11,$J280),IF(ROW()=20,$C$11,$J280),$C$12-$G281))</f>
        <v>0</v>
      </c>
      <c r="I281" s="9">
        <f>IF($E281="","",MIN(IF(ROW()=20,$C$11,$J280)-$H281,IF(ROW()=20,$C$8,0)))</f>
        <v>0</v>
      </c>
      <c r="J281" s="9">
        <f>IF($E281="",IF(ROW()=20,0,$J280),IF(ROW()=20,$C$11,$J280)-$H281-$I281)</f>
        <v>0</v>
      </c>
    </row>
    <row r="282" spans="5:10">
      <c r="E282" s="12">
        <f>IF(IF(ROW()=20,$C$11,$J281)&lt;=0,"",ROW()-19)</f>
        <v>0</v>
      </c>
      <c r="F282" s="9">
        <f>IF($E282="","",$G282+$H282+$I282)</f>
        <v>0</v>
      </c>
      <c r="G282" s="9">
        <f>IF($E282="","",ROUND(IF(ROW()=20,$C$11,$J281)*$C$6/12/100,2))</f>
        <v>0</v>
      </c>
      <c r="H282" s="9">
        <f>IF($E282="","",IF($C$12-$G282&gt;=IF(ROW()=20,$C$11,$J281),IF(ROW()=20,$C$11,$J281),$C$12-$G282))</f>
        <v>0</v>
      </c>
      <c r="I282" s="9">
        <f>IF($E282="","",MIN(IF(ROW()=20,$C$11,$J281)-$H282,IF(ROW()=20,$C$8,0)))</f>
        <v>0</v>
      </c>
      <c r="J282" s="9">
        <f>IF($E282="",IF(ROW()=20,0,$J281),IF(ROW()=20,$C$11,$J281)-$H282-$I282)</f>
        <v>0</v>
      </c>
    </row>
    <row r="283" spans="5:10">
      <c r="E283" s="12">
        <f>IF(IF(ROW()=20,$C$11,$J282)&lt;=0,"",ROW()-19)</f>
        <v>0</v>
      </c>
      <c r="F283" s="9">
        <f>IF($E283="","",$G283+$H283+$I283)</f>
        <v>0</v>
      </c>
      <c r="G283" s="9">
        <f>IF($E283="","",ROUND(IF(ROW()=20,$C$11,$J282)*$C$6/12/100,2))</f>
        <v>0</v>
      </c>
      <c r="H283" s="9">
        <f>IF($E283="","",IF($C$12-$G283&gt;=IF(ROW()=20,$C$11,$J282),IF(ROW()=20,$C$11,$J282),$C$12-$G283))</f>
        <v>0</v>
      </c>
      <c r="I283" s="9">
        <f>IF($E283="","",MIN(IF(ROW()=20,$C$11,$J282)-$H283,IF(ROW()=20,$C$8,0)))</f>
        <v>0</v>
      </c>
      <c r="J283" s="9">
        <f>IF($E283="",IF(ROW()=20,0,$J282),IF(ROW()=20,$C$11,$J282)-$H283-$I283)</f>
        <v>0</v>
      </c>
    </row>
    <row r="284" spans="5:10">
      <c r="E284" s="12">
        <f>IF(IF(ROW()=20,$C$11,$J283)&lt;=0,"",ROW()-19)</f>
        <v>0</v>
      </c>
      <c r="F284" s="9">
        <f>IF($E284="","",$G284+$H284+$I284)</f>
        <v>0</v>
      </c>
      <c r="G284" s="9">
        <f>IF($E284="","",ROUND(IF(ROW()=20,$C$11,$J283)*$C$6/12/100,2))</f>
        <v>0</v>
      </c>
      <c r="H284" s="9">
        <f>IF($E284="","",IF($C$12-$G284&gt;=IF(ROW()=20,$C$11,$J283),IF(ROW()=20,$C$11,$J283),$C$12-$G284))</f>
        <v>0</v>
      </c>
      <c r="I284" s="9">
        <f>IF($E284="","",MIN(IF(ROW()=20,$C$11,$J283)-$H284,IF(ROW()=20,$C$8,0)))</f>
        <v>0</v>
      </c>
      <c r="J284" s="9">
        <f>IF($E284="",IF(ROW()=20,0,$J283),IF(ROW()=20,$C$11,$J283)-$H284-$I284)</f>
        <v>0</v>
      </c>
    </row>
    <row r="285" spans="5:10">
      <c r="E285" s="12">
        <f>IF(IF(ROW()=20,$C$11,$J284)&lt;=0,"",ROW()-19)</f>
        <v>0</v>
      </c>
      <c r="F285" s="9">
        <f>IF($E285="","",$G285+$H285+$I285)</f>
        <v>0</v>
      </c>
      <c r="G285" s="9">
        <f>IF($E285="","",ROUND(IF(ROW()=20,$C$11,$J284)*$C$6/12/100,2))</f>
        <v>0</v>
      </c>
      <c r="H285" s="9">
        <f>IF($E285="","",IF($C$12-$G285&gt;=IF(ROW()=20,$C$11,$J284),IF(ROW()=20,$C$11,$J284),$C$12-$G285))</f>
        <v>0</v>
      </c>
      <c r="I285" s="9">
        <f>IF($E285="","",MIN(IF(ROW()=20,$C$11,$J284)-$H285,IF(ROW()=20,$C$8,0)))</f>
        <v>0</v>
      </c>
      <c r="J285" s="9">
        <f>IF($E285="",IF(ROW()=20,0,$J284),IF(ROW()=20,$C$11,$J284)-$H285-$I285)</f>
        <v>0</v>
      </c>
    </row>
    <row r="286" spans="5:10">
      <c r="E286" s="12">
        <f>IF(IF(ROW()=20,$C$11,$J285)&lt;=0,"",ROW()-19)</f>
        <v>0</v>
      </c>
      <c r="F286" s="9">
        <f>IF($E286="","",$G286+$H286+$I286)</f>
        <v>0</v>
      </c>
      <c r="G286" s="9">
        <f>IF($E286="","",ROUND(IF(ROW()=20,$C$11,$J285)*$C$6/12/100,2))</f>
        <v>0</v>
      </c>
      <c r="H286" s="9">
        <f>IF($E286="","",IF($C$12-$G286&gt;=IF(ROW()=20,$C$11,$J285),IF(ROW()=20,$C$11,$J285),$C$12-$G286))</f>
        <v>0</v>
      </c>
      <c r="I286" s="9">
        <f>IF($E286="","",MIN(IF(ROW()=20,$C$11,$J285)-$H286,IF(ROW()=20,$C$8,0)))</f>
        <v>0</v>
      </c>
      <c r="J286" s="9">
        <f>IF($E286="",IF(ROW()=20,0,$J285),IF(ROW()=20,$C$11,$J285)-$H286-$I286)</f>
        <v>0</v>
      </c>
    </row>
    <row r="287" spans="5:10">
      <c r="E287" s="12">
        <f>IF(IF(ROW()=20,$C$11,$J286)&lt;=0,"",ROW()-19)</f>
        <v>0</v>
      </c>
      <c r="F287" s="9">
        <f>IF($E287="","",$G287+$H287+$I287)</f>
        <v>0</v>
      </c>
      <c r="G287" s="9">
        <f>IF($E287="","",ROUND(IF(ROW()=20,$C$11,$J286)*$C$6/12/100,2))</f>
        <v>0</v>
      </c>
      <c r="H287" s="9">
        <f>IF($E287="","",IF($C$12-$G287&gt;=IF(ROW()=20,$C$11,$J286),IF(ROW()=20,$C$11,$J286),$C$12-$G287))</f>
        <v>0</v>
      </c>
      <c r="I287" s="9">
        <f>IF($E287="","",MIN(IF(ROW()=20,$C$11,$J286)-$H287,IF(ROW()=20,$C$8,0)))</f>
        <v>0</v>
      </c>
      <c r="J287" s="9">
        <f>IF($E287="",IF(ROW()=20,0,$J286),IF(ROW()=20,$C$11,$J286)-$H287-$I287)</f>
        <v>0</v>
      </c>
    </row>
    <row r="288" spans="5:10">
      <c r="E288" s="12">
        <f>IF(IF(ROW()=20,$C$11,$J287)&lt;=0,"",ROW()-19)</f>
        <v>0</v>
      </c>
      <c r="F288" s="9">
        <f>IF($E288="","",$G288+$H288+$I288)</f>
        <v>0</v>
      </c>
      <c r="G288" s="9">
        <f>IF($E288="","",ROUND(IF(ROW()=20,$C$11,$J287)*$C$6/12/100,2))</f>
        <v>0</v>
      </c>
      <c r="H288" s="9">
        <f>IF($E288="","",IF($C$12-$G288&gt;=IF(ROW()=20,$C$11,$J287),IF(ROW()=20,$C$11,$J287),$C$12-$G288))</f>
        <v>0</v>
      </c>
      <c r="I288" s="9">
        <f>IF($E288="","",MIN(IF(ROW()=20,$C$11,$J287)-$H288,IF(ROW()=20,$C$8,0)))</f>
        <v>0</v>
      </c>
      <c r="J288" s="9">
        <f>IF($E288="",IF(ROW()=20,0,$J287),IF(ROW()=20,$C$11,$J287)-$H288-$I288)</f>
        <v>0</v>
      </c>
    </row>
    <row r="289" spans="5:10">
      <c r="E289" s="12">
        <f>IF(IF(ROW()=20,$C$11,$J288)&lt;=0,"",ROW()-19)</f>
        <v>0</v>
      </c>
      <c r="F289" s="9">
        <f>IF($E289="","",$G289+$H289+$I289)</f>
        <v>0</v>
      </c>
      <c r="G289" s="9">
        <f>IF($E289="","",ROUND(IF(ROW()=20,$C$11,$J288)*$C$6/12/100,2))</f>
        <v>0</v>
      </c>
      <c r="H289" s="9">
        <f>IF($E289="","",IF($C$12-$G289&gt;=IF(ROW()=20,$C$11,$J288),IF(ROW()=20,$C$11,$J288),$C$12-$G289))</f>
        <v>0</v>
      </c>
      <c r="I289" s="9">
        <f>IF($E289="","",MIN(IF(ROW()=20,$C$11,$J288)-$H289,IF(ROW()=20,$C$8,0)))</f>
        <v>0</v>
      </c>
      <c r="J289" s="9">
        <f>IF($E289="",IF(ROW()=20,0,$J288),IF(ROW()=20,$C$11,$J288)-$H289-$I289)</f>
        <v>0</v>
      </c>
    </row>
    <row r="290" spans="5:10">
      <c r="E290" s="12">
        <f>IF(IF(ROW()=20,$C$11,$J289)&lt;=0,"",ROW()-19)</f>
        <v>0</v>
      </c>
      <c r="F290" s="9">
        <f>IF($E290="","",$G290+$H290+$I290)</f>
        <v>0</v>
      </c>
      <c r="G290" s="9">
        <f>IF($E290="","",ROUND(IF(ROW()=20,$C$11,$J289)*$C$6/12/100,2))</f>
        <v>0</v>
      </c>
      <c r="H290" s="9">
        <f>IF($E290="","",IF($C$12-$G290&gt;=IF(ROW()=20,$C$11,$J289),IF(ROW()=20,$C$11,$J289),$C$12-$G290))</f>
        <v>0</v>
      </c>
      <c r="I290" s="9">
        <f>IF($E290="","",MIN(IF(ROW()=20,$C$11,$J289)-$H290,IF(ROW()=20,$C$8,0)))</f>
        <v>0</v>
      </c>
      <c r="J290" s="9">
        <f>IF($E290="",IF(ROW()=20,0,$J289),IF(ROW()=20,$C$11,$J289)-$H290-$I290)</f>
        <v>0</v>
      </c>
    </row>
    <row r="291" spans="5:10">
      <c r="E291" s="12">
        <f>IF(IF(ROW()=20,$C$11,$J290)&lt;=0,"",ROW()-19)</f>
        <v>0</v>
      </c>
      <c r="F291" s="9">
        <f>IF($E291="","",$G291+$H291+$I291)</f>
        <v>0</v>
      </c>
      <c r="G291" s="9">
        <f>IF($E291="","",ROUND(IF(ROW()=20,$C$11,$J290)*$C$6/12/100,2))</f>
        <v>0</v>
      </c>
      <c r="H291" s="9">
        <f>IF($E291="","",IF($C$12-$G291&gt;=IF(ROW()=20,$C$11,$J290),IF(ROW()=20,$C$11,$J290),$C$12-$G291))</f>
        <v>0</v>
      </c>
      <c r="I291" s="9">
        <f>IF($E291="","",MIN(IF(ROW()=20,$C$11,$J290)-$H291,IF(ROW()=20,$C$8,0)))</f>
        <v>0</v>
      </c>
      <c r="J291" s="9">
        <f>IF($E291="",IF(ROW()=20,0,$J290),IF(ROW()=20,$C$11,$J290)-$H291-$I291)</f>
        <v>0</v>
      </c>
    </row>
    <row r="292" spans="5:10">
      <c r="E292" s="12">
        <f>IF(IF(ROW()=20,$C$11,$J291)&lt;=0,"",ROW()-19)</f>
        <v>0</v>
      </c>
      <c r="F292" s="9">
        <f>IF($E292="","",$G292+$H292+$I292)</f>
        <v>0</v>
      </c>
      <c r="G292" s="9">
        <f>IF($E292="","",ROUND(IF(ROW()=20,$C$11,$J291)*$C$6/12/100,2))</f>
        <v>0</v>
      </c>
      <c r="H292" s="9">
        <f>IF($E292="","",IF($C$12-$G292&gt;=IF(ROW()=20,$C$11,$J291),IF(ROW()=20,$C$11,$J291),$C$12-$G292))</f>
        <v>0</v>
      </c>
      <c r="I292" s="9">
        <f>IF($E292="","",MIN(IF(ROW()=20,$C$11,$J291)-$H292,IF(ROW()=20,$C$8,0)))</f>
        <v>0</v>
      </c>
      <c r="J292" s="9">
        <f>IF($E292="",IF(ROW()=20,0,$J291),IF(ROW()=20,$C$11,$J291)-$H292-$I292)</f>
        <v>0</v>
      </c>
    </row>
    <row r="293" spans="5:10">
      <c r="E293" s="12">
        <f>IF(IF(ROW()=20,$C$11,$J292)&lt;=0,"",ROW()-19)</f>
        <v>0</v>
      </c>
      <c r="F293" s="9">
        <f>IF($E293="","",$G293+$H293+$I293)</f>
        <v>0</v>
      </c>
      <c r="G293" s="9">
        <f>IF($E293="","",ROUND(IF(ROW()=20,$C$11,$J292)*$C$6/12/100,2))</f>
        <v>0</v>
      </c>
      <c r="H293" s="9">
        <f>IF($E293="","",IF($C$12-$G293&gt;=IF(ROW()=20,$C$11,$J292),IF(ROW()=20,$C$11,$J292),$C$12-$G293))</f>
        <v>0</v>
      </c>
      <c r="I293" s="9">
        <f>IF($E293="","",MIN(IF(ROW()=20,$C$11,$J292)-$H293,IF(ROW()=20,$C$8,0)))</f>
        <v>0</v>
      </c>
      <c r="J293" s="9">
        <f>IF($E293="",IF(ROW()=20,0,$J292),IF(ROW()=20,$C$11,$J292)-$H293-$I293)</f>
        <v>0</v>
      </c>
    </row>
    <row r="294" spans="5:10">
      <c r="E294" s="12">
        <f>IF(IF(ROW()=20,$C$11,$J293)&lt;=0,"",ROW()-19)</f>
        <v>0</v>
      </c>
      <c r="F294" s="9">
        <f>IF($E294="","",$G294+$H294+$I294)</f>
        <v>0</v>
      </c>
      <c r="G294" s="9">
        <f>IF($E294="","",ROUND(IF(ROW()=20,$C$11,$J293)*$C$6/12/100,2))</f>
        <v>0</v>
      </c>
      <c r="H294" s="9">
        <f>IF($E294="","",IF($C$12-$G294&gt;=IF(ROW()=20,$C$11,$J293),IF(ROW()=20,$C$11,$J293),$C$12-$G294))</f>
        <v>0</v>
      </c>
      <c r="I294" s="9">
        <f>IF($E294="","",MIN(IF(ROW()=20,$C$11,$J293)-$H294,IF(ROW()=20,$C$8,0)))</f>
        <v>0</v>
      </c>
      <c r="J294" s="9">
        <f>IF($E294="",IF(ROW()=20,0,$J293),IF(ROW()=20,$C$11,$J293)-$H294-$I294)</f>
        <v>0</v>
      </c>
    </row>
    <row r="295" spans="5:10">
      <c r="E295" s="12">
        <f>IF(IF(ROW()=20,$C$11,$J294)&lt;=0,"",ROW()-19)</f>
        <v>0</v>
      </c>
      <c r="F295" s="9">
        <f>IF($E295="","",$G295+$H295+$I295)</f>
        <v>0</v>
      </c>
      <c r="G295" s="9">
        <f>IF($E295="","",ROUND(IF(ROW()=20,$C$11,$J294)*$C$6/12/100,2))</f>
        <v>0</v>
      </c>
      <c r="H295" s="9">
        <f>IF($E295="","",IF($C$12-$G295&gt;=IF(ROW()=20,$C$11,$J294),IF(ROW()=20,$C$11,$J294),$C$12-$G295))</f>
        <v>0</v>
      </c>
      <c r="I295" s="9">
        <f>IF($E295="","",MIN(IF(ROW()=20,$C$11,$J294)-$H295,IF(ROW()=20,$C$8,0)))</f>
        <v>0</v>
      </c>
      <c r="J295" s="9">
        <f>IF($E295="",IF(ROW()=20,0,$J294),IF(ROW()=20,$C$11,$J294)-$H295-$I295)</f>
        <v>0</v>
      </c>
    </row>
    <row r="296" spans="5:10">
      <c r="E296" s="12">
        <f>IF(IF(ROW()=20,$C$11,$J295)&lt;=0,"",ROW()-19)</f>
        <v>0</v>
      </c>
      <c r="F296" s="9">
        <f>IF($E296="","",$G296+$H296+$I296)</f>
        <v>0</v>
      </c>
      <c r="G296" s="9">
        <f>IF($E296="","",ROUND(IF(ROW()=20,$C$11,$J295)*$C$6/12/100,2))</f>
        <v>0</v>
      </c>
      <c r="H296" s="9">
        <f>IF($E296="","",IF($C$12-$G296&gt;=IF(ROW()=20,$C$11,$J295),IF(ROW()=20,$C$11,$J295),$C$12-$G296))</f>
        <v>0</v>
      </c>
      <c r="I296" s="9">
        <f>IF($E296="","",MIN(IF(ROW()=20,$C$11,$J295)-$H296,IF(ROW()=20,$C$8,0)))</f>
        <v>0</v>
      </c>
      <c r="J296" s="9">
        <f>IF($E296="",IF(ROW()=20,0,$J295),IF(ROW()=20,$C$11,$J295)-$H296-$I296)</f>
        <v>0</v>
      </c>
    </row>
    <row r="297" spans="5:10">
      <c r="E297" s="12">
        <f>IF(IF(ROW()=20,$C$11,$J296)&lt;=0,"",ROW()-19)</f>
        <v>0</v>
      </c>
      <c r="F297" s="9">
        <f>IF($E297="","",$G297+$H297+$I297)</f>
        <v>0</v>
      </c>
      <c r="G297" s="9">
        <f>IF($E297="","",ROUND(IF(ROW()=20,$C$11,$J296)*$C$6/12/100,2))</f>
        <v>0</v>
      </c>
      <c r="H297" s="9">
        <f>IF($E297="","",IF($C$12-$G297&gt;=IF(ROW()=20,$C$11,$J296),IF(ROW()=20,$C$11,$J296),$C$12-$G297))</f>
        <v>0</v>
      </c>
      <c r="I297" s="9">
        <f>IF($E297="","",MIN(IF(ROW()=20,$C$11,$J296)-$H297,IF(ROW()=20,$C$8,0)))</f>
        <v>0</v>
      </c>
      <c r="J297" s="9">
        <f>IF($E297="",IF(ROW()=20,0,$J296),IF(ROW()=20,$C$11,$J296)-$H297-$I297)</f>
        <v>0</v>
      </c>
    </row>
    <row r="298" spans="5:10">
      <c r="E298" s="12">
        <f>IF(IF(ROW()=20,$C$11,$J297)&lt;=0,"",ROW()-19)</f>
        <v>0</v>
      </c>
      <c r="F298" s="9">
        <f>IF($E298="","",$G298+$H298+$I298)</f>
        <v>0</v>
      </c>
      <c r="G298" s="9">
        <f>IF($E298="","",ROUND(IF(ROW()=20,$C$11,$J297)*$C$6/12/100,2))</f>
        <v>0</v>
      </c>
      <c r="H298" s="9">
        <f>IF($E298="","",IF($C$12-$G298&gt;=IF(ROW()=20,$C$11,$J297),IF(ROW()=20,$C$11,$J297),$C$12-$G298))</f>
        <v>0</v>
      </c>
      <c r="I298" s="9">
        <f>IF($E298="","",MIN(IF(ROW()=20,$C$11,$J297)-$H298,IF(ROW()=20,$C$8,0)))</f>
        <v>0</v>
      </c>
      <c r="J298" s="9">
        <f>IF($E298="",IF(ROW()=20,0,$J297),IF(ROW()=20,$C$11,$J297)-$H298-$I298)</f>
        <v>0</v>
      </c>
    </row>
    <row r="299" spans="5:10">
      <c r="E299" s="12">
        <f>IF(IF(ROW()=20,$C$11,$J298)&lt;=0,"",ROW()-19)</f>
        <v>0</v>
      </c>
      <c r="F299" s="9">
        <f>IF($E299="","",$G299+$H299+$I299)</f>
        <v>0</v>
      </c>
      <c r="G299" s="9">
        <f>IF($E299="","",ROUND(IF(ROW()=20,$C$11,$J298)*$C$6/12/100,2))</f>
        <v>0</v>
      </c>
      <c r="H299" s="9">
        <f>IF($E299="","",IF($C$12-$G299&gt;=IF(ROW()=20,$C$11,$J298),IF(ROW()=20,$C$11,$J298),$C$12-$G299))</f>
        <v>0</v>
      </c>
      <c r="I299" s="9">
        <f>IF($E299="","",MIN(IF(ROW()=20,$C$11,$J298)-$H299,IF(ROW()=20,$C$8,0)))</f>
        <v>0</v>
      </c>
      <c r="J299" s="9">
        <f>IF($E299="",IF(ROW()=20,0,$J298),IF(ROW()=20,$C$11,$J298)-$H299-$I299)</f>
        <v>0</v>
      </c>
    </row>
    <row r="300" spans="5:10">
      <c r="E300" s="12">
        <f>IF(IF(ROW()=20,$C$11,$J299)&lt;=0,"",ROW()-19)</f>
        <v>0</v>
      </c>
      <c r="F300" s="9">
        <f>IF($E300="","",$G300+$H300+$I300)</f>
        <v>0</v>
      </c>
      <c r="G300" s="9">
        <f>IF($E300="","",ROUND(IF(ROW()=20,$C$11,$J299)*$C$6/12/100,2))</f>
        <v>0</v>
      </c>
      <c r="H300" s="9">
        <f>IF($E300="","",IF($C$12-$G300&gt;=IF(ROW()=20,$C$11,$J299),IF(ROW()=20,$C$11,$J299),$C$12-$G300))</f>
        <v>0</v>
      </c>
      <c r="I300" s="9">
        <f>IF($E300="","",MIN(IF(ROW()=20,$C$11,$J299)-$H300,IF(ROW()=20,$C$8,0)))</f>
        <v>0</v>
      </c>
      <c r="J300" s="9">
        <f>IF($E300="",IF(ROW()=20,0,$J299),IF(ROW()=20,$C$11,$J299)-$H300-$I300)</f>
        <v>0</v>
      </c>
    </row>
    <row r="301" spans="5:10">
      <c r="E301" s="12">
        <f>IF(IF(ROW()=20,$C$11,$J300)&lt;=0,"",ROW()-19)</f>
        <v>0</v>
      </c>
      <c r="F301" s="9">
        <f>IF($E301="","",$G301+$H301+$I301)</f>
        <v>0</v>
      </c>
      <c r="G301" s="9">
        <f>IF($E301="","",ROUND(IF(ROW()=20,$C$11,$J300)*$C$6/12/100,2))</f>
        <v>0</v>
      </c>
      <c r="H301" s="9">
        <f>IF($E301="","",IF($C$12-$G301&gt;=IF(ROW()=20,$C$11,$J300),IF(ROW()=20,$C$11,$J300),$C$12-$G301))</f>
        <v>0</v>
      </c>
      <c r="I301" s="9">
        <f>IF($E301="","",MIN(IF(ROW()=20,$C$11,$J300)-$H301,IF(ROW()=20,$C$8,0)))</f>
        <v>0</v>
      </c>
      <c r="J301" s="9">
        <f>IF($E301="",IF(ROW()=20,0,$J300),IF(ROW()=20,$C$11,$J300)-$H301-$I301)</f>
        <v>0</v>
      </c>
    </row>
    <row r="302" spans="5:10">
      <c r="E302" s="12">
        <f>IF(IF(ROW()=20,$C$11,$J301)&lt;=0,"",ROW()-19)</f>
        <v>0</v>
      </c>
      <c r="F302" s="9">
        <f>IF($E302="","",$G302+$H302+$I302)</f>
        <v>0</v>
      </c>
      <c r="G302" s="9">
        <f>IF($E302="","",ROUND(IF(ROW()=20,$C$11,$J301)*$C$6/12/100,2))</f>
        <v>0</v>
      </c>
      <c r="H302" s="9">
        <f>IF($E302="","",IF($C$12-$G302&gt;=IF(ROW()=20,$C$11,$J301),IF(ROW()=20,$C$11,$J301),$C$12-$G302))</f>
        <v>0</v>
      </c>
      <c r="I302" s="9">
        <f>IF($E302="","",MIN(IF(ROW()=20,$C$11,$J301)-$H302,IF(ROW()=20,$C$8,0)))</f>
        <v>0</v>
      </c>
      <c r="J302" s="9">
        <f>IF($E302="",IF(ROW()=20,0,$J301),IF(ROW()=20,$C$11,$J301)-$H302-$I302)</f>
        <v>0</v>
      </c>
    </row>
    <row r="303" spans="5:10">
      <c r="E303" s="12">
        <f>IF(IF(ROW()=20,$C$11,$J302)&lt;=0,"",ROW()-19)</f>
        <v>0</v>
      </c>
      <c r="F303" s="9">
        <f>IF($E303="","",$G303+$H303+$I303)</f>
        <v>0</v>
      </c>
      <c r="G303" s="9">
        <f>IF($E303="","",ROUND(IF(ROW()=20,$C$11,$J302)*$C$6/12/100,2))</f>
        <v>0</v>
      </c>
      <c r="H303" s="9">
        <f>IF($E303="","",IF($C$12-$G303&gt;=IF(ROW()=20,$C$11,$J302),IF(ROW()=20,$C$11,$J302),$C$12-$G303))</f>
        <v>0</v>
      </c>
      <c r="I303" s="9">
        <f>IF($E303="","",MIN(IF(ROW()=20,$C$11,$J302)-$H303,IF(ROW()=20,$C$8,0)))</f>
        <v>0</v>
      </c>
      <c r="J303" s="9">
        <f>IF($E303="",IF(ROW()=20,0,$J302),IF(ROW()=20,$C$11,$J302)-$H303-$I303)</f>
        <v>0</v>
      </c>
    </row>
    <row r="304" spans="5:10">
      <c r="E304" s="12">
        <f>IF(IF(ROW()=20,$C$11,$J303)&lt;=0,"",ROW()-19)</f>
        <v>0</v>
      </c>
      <c r="F304" s="9">
        <f>IF($E304="","",$G304+$H304+$I304)</f>
        <v>0</v>
      </c>
      <c r="G304" s="9">
        <f>IF($E304="","",ROUND(IF(ROW()=20,$C$11,$J303)*$C$6/12/100,2))</f>
        <v>0</v>
      </c>
      <c r="H304" s="9">
        <f>IF($E304="","",IF($C$12-$G304&gt;=IF(ROW()=20,$C$11,$J303),IF(ROW()=20,$C$11,$J303),$C$12-$G304))</f>
        <v>0</v>
      </c>
      <c r="I304" s="9">
        <f>IF($E304="","",MIN(IF(ROW()=20,$C$11,$J303)-$H304,IF(ROW()=20,$C$8,0)))</f>
        <v>0</v>
      </c>
      <c r="J304" s="9">
        <f>IF($E304="",IF(ROW()=20,0,$J303),IF(ROW()=20,$C$11,$J303)-$H304-$I304)</f>
        <v>0</v>
      </c>
    </row>
    <row r="305" spans="5:10">
      <c r="E305" s="12">
        <f>IF(IF(ROW()=20,$C$11,$J304)&lt;=0,"",ROW()-19)</f>
        <v>0</v>
      </c>
      <c r="F305" s="9">
        <f>IF($E305="","",$G305+$H305+$I305)</f>
        <v>0</v>
      </c>
      <c r="G305" s="9">
        <f>IF($E305="","",ROUND(IF(ROW()=20,$C$11,$J304)*$C$6/12/100,2))</f>
        <v>0</v>
      </c>
      <c r="H305" s="9">
        <f>IF($E305="","",IF($C$12-$G305&gt;=IF(ROW()=20,$C$11,$J304),IF(ROW()=20,$C$11,$J304),$C$12-$G305))</f>
        <v>0</v>
      </c>
      <c r="I305" s="9">
        <f>IF($E305="","",MIN(IF(ROW()=20,$C$11,$J304)-$H305,IF(ROW()=20,$C$8,0)))</f>
        <v>0</v>
      </c>
      <c r="J305" s="9">
        <f>IF($E305="",IF(ROW()=20,0,$J304),IF(ROW()=20,$C$11,$J304)-$H305-$I305)</f>
        <v>0</v>
      </c>
    </row>
    <row r="306" spans="5:10">
      <c r="E306" s="12">
        <f>IF(IF(ROW()=20,$C$11,$J305)&lt;=0,"",ROW()-19)</f>
        <v>0</v>
      </c>
      <c r="F306" s="9">
        <f>IF($E306="","",$G306+$H306+$I306)</f>
        <v>0</v>
      </c>
      <c r="G306" s="9">
        <f>IF($E306="","",ROUND(IF(ROW()=20,$C$11,$J305)*$C$6/12/100,2))</f>
        <v>0</v>
      </c>
      <c r="H306" s="9">
        <f>IF($E306="","",IF($C$12-$G306&gt;=IF(ROW()=20,$C$11,$J305),IF(ROW()=20,$C$11,$J305),$C$12-$G306))</f>
        <v>0</v>
      </c>
      <c r="I306" s="9">
        <f>IF($E306="","",MIN(IF(ROW()=20,$C$11,$J305)-$H306,IF(ROW()=20,$C$8,0)))</f>
        <v>0</v>
      </c>
      <c r="J306" s="9">
        <f>IF($E306="",IF(ROW()=20,0,$J305),IF(ROW()=20,$C$11,$J305)-$H306-$I306)</f>
        <v>0</v>
      </c>
    </row>
    <row r="307" spans="5:10">
      <c r="E307" s="12">
        <f>IF(IF(ROW()=20,$C$11,$J306)&lt;=0,"",ROW()-19)</f>
        <v>0</v>
      </c>
      <c r="F307" s="9">
        <f>IF($E307="","",$G307+$H307+$I307)</f>
        <v>0</v>
      </c>
      <c r="G307" s="9">
        <f>IF($E307="","",ROUND(IF(ROW()=20,$C$11,$J306)*$C$6/12/100,2))</f>
        <v>0</v>
      </c>
      <c r="H307" s="9">
        <f>IF($E307="","",IF($C$12-$G307&gt;=IF(ROW()=20,$C$11,$J306),IF(ROW()=20,$C$11,$J306),$C$12-$G307))</f>
        <v>0</v>
      </c>
      <c r="I307" s="9">
        <f>IF($E307="","",MIN(IF(ROW()=20,$C$11,$J306)-$H307,IF(ROW()=20,$C$8,0)))</f>
        <v>0</v>
      </c>
      <c r="J307" s="9">
        <f>IF($E307="",IF(ROW()=20,0,$J306),IF(ROW()=20,$C$11,$J306)-$H307-$I307)</f>
        <v>0</v>
      </c>
    </row>
    <row r="308" spans="5:10">
      <c r="E308" s="12">
        <f>IF(IF(ROW()=20,$C$11,$J307)&lt;=0,"",ROW()-19)</f>
        <v>0</v>
      </c>
      <c r="F308" s="9">
        <f>IF($E308="","",$G308+$H308+$I308)</f>
        <v>0</v>
      </c>
      <c r="G308" s="9">
        <f>IF($E308="","",ROUND(IF(ROW()=20,$C$11,$J307)*$C$6/12/100,2))</f>
        <v>0</v>
      </c>
      <c r="H308" s="9">
        <f>IF($E308="","",IF($C$12-$G308&gt;=IF(ROW()=20,$C$11,$J307),IF(ROW()=20,$C$11,$J307),$C$12-$G308))</f>
        <v>0</v>
      </c>
      <c r="I308" s="9">
        <f>IF($E308="","",MIN(IF(ROW()=20,$C$11,$J307)-$H308,IF(ROW()=20,$C$8,0)))</f>
        <v>0</v>
      </c>
      <c r="J308" s="9">
        <f>IF($E308="",IF(ROW()=20,0,$J307),IF(ROW()=20,$C$11,$J307)-$H308-$I308)</f>
        <v>0</v>
      </c>
    </row>
    <row r="309" spans="5:10">
      <c r="E309" s="12">
        <f>IF(IF(ROW()=20,$C$11,$J308)&lt;=0,"",ROW()-19)</f>
        <v>0</v>
      </c>
      <c r="F309" s="9">
        <f>IF($E309="","",$G309+$H309+$I309)</f>
        <v>0</v>
      </c>
      <c r="G309" s="9">
        <f>IF($E309="","",ROUND(IF(ROW()=20,$C$11,$J308)*$C$6/12/100,2))</f>
        <v>0</v>
      </c>
      <c r="H309" s="9">
        <f>IF($E309="","",IF($C$12-$G309&gt;=IF(ROW()=20,$C$11,$J308),IF(ROW()=20,$C$11,$J308),$C$12-$G309))</f>
        <v>0</v>
      </c>
      <c r="I309" s="9">
        <f>IF($E309="","",MIN(IF(ROW()=20,$C$11,$J308)-$H309,IF(ROW()=20,$C$8,0)))</f>
        <v>0</v>
      </c>
      <c r="J309" s="9">
        <f>IF($E309="",IF(ROW()=20,0,$J308),IF(ROW()=20,$C$11,$J308)-$H309-$I309)</f>
        <v>0</v>
      </c>
    </row>
    <row r="310" spans="5:10">
      <c r="E310" s="12">
        <f>IF(IF(ROW()=20,$C$11,$J309)&lt;=0,"",ROW()-19)</f>
        <v>0</v>
      </c>
      <c r="F310" s="9">
        <f>IF($E310="","",$G310+$H310+$I310)</f>
        <v>0</v>
      </c>
      <c r="G310" s="9">
        <f>IF($E310="","",ROUND(IF(ROW()=20,$C$11,$J309)*$C$6/12/100,2))</f>
        <v>0</v>
      </c>
      <c r="H310" s="9">
        <f>IF($E310="","",IF($C$12-$G310&gt;=IF(ROW()=20,$C$11,$J309),IF(ROW()=20,$C$11,$J309),$C$12-$G310))</f>
        <v>0</v>
      </c>
      <c r="I310" s="9">
        <f>IF($E310="","",MIN(IF(ROW()=20,$C$11,$J309)-$H310,IF(ROW()=20,$C$8,0)))</f>
        <v>0</v>
      </c>
      <c r="J310" s="9">
        <f>IF($E310="",IF(ROW()=20,0,$J309),IF(ROW()=20,$C$11,$J309)-$H310-$I310)</f>
        <v>0</v>
      </c>
    </row>
    <row r="311" spans="5:10">
      <c r="E311" s="12">
        <f>IF(IF(ROW()=20,$C$11,$J310)&lt;=0,"",ROW()-19)</f>
        <v>0</v>
      </c>
      <c r="F311" s="9">
        <f>IF($E311="","",$G311+$H311+$I311)</f>
        <v>0</v>
      </c>
      <c r="G311" s="9">
        <f>IF($E311="","",ROUND(IF(ROW()=20,$C$11,$J310)*$C$6/12/100,2))</f>
        <v>0</v>
      </c>
      <c r="H311" s="9">
        <f>IF($E311="","",IF($C$12-$G311&gt;=IF(ROW()=20,$C$11,$J310),IF(ROW()=20,$C$11,$J310),$C$12-$G311))</f>
        <v>0</v>
      </c>
      <c r="I311" s="9">
        <f>IF($E311="","",MIN(IF(ROW()=20,$C$11,$J310)-$H311,IF(ROW()=20,$C$8,0)))</f>
        <v>0</v>
      </c>
      <c r="J311" s="9">
        <f>IF($E311="",IF(ROW()=20,0,$J310),IF(ROW()=20,$C$11,$J310)-$H311-$I311)</f>
        <v>0</v>
      </c>
    </row>
    <row r="312" spans="5:10">
      <c r="E312" s="12">
        <f>IF(IF(ROW()=20,$C$11,$J311)&lt;=0,"",ROW()-19)</f>
        <v>0</v>
      </c>
      <c r="F312" s="9">
        <f>IF($E312="","",$G312+$H312+$I312)</f>
        <v>0</v>
      </c>
      <c r="G312" s="9">
        <f>IF($E312="","",ROUND(IF(ROW()=20,$C$11,$J311)*$C$6/12/100,2))</f>
        <v>0</v>
      </c>
      <c r="H312" s="9">
        <f>IF($E312="","",IF($C$12-$G312&gt;=IF(ROW()=20,$C$11,$J311),IF(ROW()=20,$C$11,$J311),$C$12-$G312))</f>
        <v>0</v>
      </c>
      <c r="I312" s="9">
        <f>IF($E312="","",MIN(IF(ROW()=20,$C$11,$J311)-$H312,IF(ROW()=20,$C$8,0)))</f>
        <v>0</v>
      </c>
      <c r="J312" s="9">
        <f>IF($E312="",IF(ROW()=20,0,$J311),IF(ROW()=20,$C$11,$J311)-$H312-$I312)</f>
        <v>0</v>
      </c>
    </row>
    <row r="313" spans="5:10">
      <c r="E313" s="12">
        <f>IF(IF(ROW()=20,$C$11,$J312)&lt;=0,"",ROW()-19)</f>
        <v>0</v>
      </c>
      <c r="F313" s="9">
        <f>IF($E313="","",$G313+$H313+$I313)</f>
        <v>0</v>
      </c>
      <c r="G313" s="9">
        <f>IF($E313="","",ROUND(IF(ROW()=20,$C$11,$J312)*$C$6/12/100,2))</f>
        <v>0</v>
      </c>
      <c r="H313" s="9">
        <f>IF($E313="","",IF($C$12-$G313&gt;=IF(ROW()=20,$C$11,$J312),IF(ROW()=20,$C$11,$J312),$C$12-$G313))</f>
        <v>0</v>
      </c>
      <c r="I313" s="9">
        <f>IF($E313="","",MIN(IF(ROW()=20,$C$11,$J312)-$H313,IF(ROW()=20,$C$8,0)))</f>
        <v>0</v>
      </c>
      <c r="J313" s="9">
        <f>IF($E313="",IF(ROW()=20,0,$J312),IF(ROW()=20,$C$11,$J312)-$H313-$I313)</f>
        <v>0</v>
      </c>
    </row>
    <row r="314" spans="5:10">
      <c r="E314" s="12">
        <f>IF(IF(ROW()=20,$C$11,$J313)&lt;=0,"",ROW()-19)</f>
        <v>0</v>
      </c>
      <c r="F314" s="9">
        <f>IF($E314="","",$G314+$H314+$I314)</f>
        <v>0</v>
      </c>
      <c r="G314" s="9">
        <f>IF($E314="","",ROUND(IF(ROW()=20,$C$11,$J313)*$C$6/12/100,2))</f>
        <v>0</v>
      </c>
      <c r="H314" s="9">
        <f>IF($E314="","",IF($C$12-$G314&gt;=IF(ROW()=20,$C$11,$J313),IF(ROW()=20,$C$11,$J313),$C$12-$G314))</f>
        <v>0</v>
      </c>
      <c r="I314" s="9">
        <f>IF($E314="","",MIN(IF(ROW()=20,$C$11,$J313)-$H314,IF(ROW()=20,$C$8,0)))</f>
        <v>0</v>
      </c>
      <c r="J314" s="9">
        <f>IF($E314="",IF(ROW()=20,0,$J313),IF(ROW()=20,$C$11,$J313)-$H314-$I314)</f>
        <v>0</v>
      </c>
    </row>
    <row r="315" spans="5:10">
      <c r="E315" s="12">
        <f>IF(IF(ROW()=20,$C$11,$J314)&lt;=0,"",ROW()-19)</f>
        <v>0</v>
      </c>
      <c r="F315" s="9">
        <f>IF($E315="","",$G315+$H315+$I315)</f>
        <v>0</v>
      </c>
      <c r="G315" s="9">
        <f>IF($E315="","",ROUND(IF(ROW()=20,$C$11,$J314)*$C$6/12/100,2))</f>
        <v>0</v>
      </c>
      <c r="H315" s="9">
        <f>IF($E315="","",IF($C$12-$G315&gt;=IF(ROW()=20,$C$11,$J314),IF(ROW()=20,$C$11,$J314),$C$12-$G315))</f>
        <v>0</v>
      </c>
      <c r="I315" s="9">
        <f>IF($E315="","",MIN(IF(ROW()=20,$C$11,$J314)-$H315,IF(ROW()=20,$C$8,0)))</f>
        <v>0</v>
      </c>
      <c r="J315" s="9">
        <f>IF($E315="",IF(ROW()=20,0,$J314),IF(ROW()=20,$C$11,$J314)-$H315-$I315)</f>
        <v>0</v>
      </c>
    </row>
    <row r="316" spans="5:10">
      <c r="E316" s="12">
        <f>IF(IF(ROW()=20,$C$11,$J315)&lt;=0,"",ROW()-19)</f>
        <v>0</v>
      </c>
      <c r="F316" s="9">
        <f>IF($E316="","",$G316+$H316+$I316)</f>
        <v>0</v>
      </c>
      <c r="G316" s="9">
        <f>IF($E316="","",ROUND(IF(ROW()=20,$C$11,$J315)*$C$6/12/100,2))</f>
        <v>0</v>
      </c>
      <c r="H316" s="9">
        <f>IF($E316="","",IF($C$12-$G316&gt;=IF(ROW()=20,$C$11,$J315),IF(ROW()=20,$C$11,$J315),$C$12-$G316))</f>
        <v>0</v>
      </c>
      <c r="I316" s="9">
        <f>IF($E316="","",MIN(IF(ROW()=20,$C$11,$J315)-$H316,IF(ROW()=20,$C$8,0)))</f>
        <v>0</v>
      </c>
      <c r="J316" s="9">
        <f>IF($E316="",IF(ROW()=20,0,$J315),IF(ROW()=20,$C$11,$J315)-$H316-$I316)</f>
        <v>0</v>
      </c>
    </row>
    <row r="317" spans="5:10">
      <c r="E317" s="12">
        <f>IF(IF(ROW()=20,$C$11,$J316)&lt;=0,"",ROW()-19)</f>
        <v>0</v>
      </c>
      <c r="F317" s="9">
        <f>IF($E317="","",$G317+$H317+$I317)</f>
        <v>0</v>
      </c>
      <c r="G317" s="9">
        <f>IF($E317="","",ROUND(IF(ROW()=20,$C$11,$J316)*$C$6/12/100,2))</f>
        <v>0</v>
      </c>
      <c r="H317" s="9">
        <f>IF($E317="","",IF($C$12-$G317&gt;=IF(ROW()=20,$C$11,$J316),IF(ROW()=20,$C$11,$J316),$C$12-$G317))</f>
        <v>0</v>
      </c>
      <c r="I317" s="9">
        <f>IF($E317="","",MIN(IF(ROW()=20,$C$11,$J316)-$H317,IF(ROW()=20,$C$8,0)))</f>
        <v>0</v>
      </c>
      <c r="J317" s="9">
        <f>IF($E317="",IF(ROW()=20,0,$J316),IF(ROW()=20,$C$11,$J316)-$H317-$I317)</f>
        <v>0</v>
      </c>
    </row>
    <row r="318" spans="5:10">
      <c r="E318" s="12">
        <f>IF(IF(ROW()=20,$C$11,$J317)&lt;=0,"",ROW()-19)</f>
        <v>0</v>
      </c>
      <c r="F318" s="9">
        <f>IF($E318="","",$G318+$H318+$I318)</f>
        <v>0</v>
      </c>
      <c r="G318" s="9">
        <f>IF($E318="","",ROUND(IF(ROW()=20,$C$11,$J317)*$C$6/12/100,2))</f>
        <v>0</v>
      </c>
      <c r="H318" s="9">
        <f>IF($E318="","",IF($C$12-$G318&gt;=IF(ROW()=20,$C$11,$J317),IF(ROW()=20,$C$11,$J317),$C$12-$G318))</f>
        <v>0</v>
      </c>
      <c r="I318" s="9">
        <f>IF($E318="","",MIN(IF(ROW()=20,$C$11,$J317)-$H318,IF(ROW()=20,$C$8,0)))</f>
        <v>0</v>
      </c>
      <c r="J318" s="9">
        <f>IF($E318="",IF(ROW()=20,0,$J317),IF(ROW()=20,$C$11,$J317)-$H318-$I318)</f>
        <v>0</v>
      </c>
    </row>
    <row r="319" spans="5:10">
      <c r="E319" s="12">
        <f>IF(IF(ROW()=20,$C$11,$J318)&lt;=0,"",ROW()-19)</f>
        <v>0</v>
      </c>
      <c r="F319" s="9">
        <f>IF($E319="","",$G319+$H319+$I319)</f>
        <v>0</v>
      </c>
      <c r="G319" s="9">
        <f>IF($E319="","",ROUND(IF(ROW()=20,$C$11,$J318)*$C$6/12/100,2))</f>
        <v>0</v>
      </c>
      <c r="H319" s="9">
        <f>IF($E319="","",IF($C$12-$G319&gt;=IF(ROW()=20,$C$11,$J318),IF(ROW()=20,$C$11,$J318),$C$12-$G319))</f>
        <v>0</v>
      </c>
      <c r="I319" s="9">
        <f>IF($E319="","",MIN(IF(ROW()=20,$C$11,$J318)-$H319,IF(ROW()=20,$C$8,0)))</f>
        <v>0</v>
      </c>
      <c r="J319" s="9">
        <f>IF($E319="",IF(ROW()=20,0,$J318),IF(ROW()=20,$C$11,$J318)-$H319-$I319)</f>
        <v>0</v>
      </c>
    </row>
    <row r="320" spans="5:10">
      <c r="E320" s="12">
        <f>IF(IF(ROW()=20,$C$11,$J319)&lt;=0,"",ROW()-19)</f>
        <v>0</v>
      </c>
      <c r="F320" s="9">
        <f>IF($E320="","",$G320+$H320+$I320)</f>
        <v>0</v>
      </c>
      <c r="G320" s="9">
        <f>IF($E320="","",ROUND(IF(ROW()=20,$C$11,$J319)*$C$6/12/100,2))</f>
        <v>0</v>
      </c>
      <c r="H320" s="9">
        <f>IF($E320="","",IF($C$12-$G320&gt;=IF(ROW()=20,$C$11,$J319),IF(ROW()=20,$C$11,$J319),$C$12-$G320))</f>
        <v>0</v>
      </c>
      <c r="I320" s="9">
        <f>IF($E320="","",MIN(IF(ROW()=20,$C$11,$J319)-$H320,IF(ROW()=20,$C$8,0)))</f>
        <v>0</v>
      </c>
      <c r="J320" s="9">
        <f>IF($E320="",IF(ROW()=20,0,$J319),IF(ROW()=20,$C$11,$J319)-$H320-$I320)</f>
        <v>0</v>
      </c>
    </row>
    <row r="321" spans="5:10">
      <c r="E321" s="12">
        <f>IF(IF(ROW()=20,$C$11,$J320)&lt;=0,"",ROW()-19)</f>
        <v>0</v>
      </c>
      <c r="F321" s="9">
        <f>IF($E321="","",$G321+$H321+$I321)</f>
        <v>0</v>
      </c>
      <c r="G321" s="9">
        <f>IF($E321="","",ROUND(IF(ROW()=20,$C$11,$J320)*$C$6/12/100,2))</f>
        <v>0</v>
      </c>
      <c r="H321" s="9">
        <f>IF($E321="","",IF($C$12-$G321&gt;=IF(ROW()=20,$C$11,$J320),IF(ROW()=20,$C$11,$J320),$C$12-$G321))</f>
        <v>0</v>
      </c>
      <c r="I321" s="9">
        <f>IF($E321="","",MIN(IF(ROW()=20,$C$11,$J320)-$H321,IF(ROW()=20,$C$8,0)))</f>
        <v>0</v>
      </c>
      <c r="J321" s="9">
        <f>IF($E321="",IF(ROW()=20,0,$J320),IF(ROW()=20,$C$11,$J320)-$H321-$I321)</f>
        <v>0</v>
      </c>
    </row>
    <row r="322" spans="5:10">
      <c r="E322" s="12">
        <f>IF(IF(ROW()=20,$C$11,$J321)&lt;=0,"",ROW()-19)</f>
        <v>0</v>
      </c>
      <c r="F322" s="9">
        <f>IF($E322="","",$G322+$H322+$I322)</f>
        <v>0</v>
      </c>
      <c r="G322" s="9">
        <f>IF($E322="","",ROUND(IF(ROW()=20,$C$11,$J321)*$C$6/12/100,2))</f>
        <v>0</v>
      </c>
      <c r="H322" s="9">
        <f>IF($E322="","",IF($C$12-$G322&gt;=IF(ROW()=20,$C$11,$J321),IF(ROW()=20,$C$11,$J321),$C$12-$G322))</f>
        <v>0</v>
      </c>
      <c r="I322" s="9">
        <f>IF($E322="","",MIN(IF(ROW()=20,$C$11,$J321)-$H322,IF(ROW()=20,$C$8,0)))</f>
        <v>0</v>
      </c>
      <c r="J322" s="9">
        <f>IF($E322="",IF(ROW()=20,0,$J321),IF(ROW()=20,$C$11,$J321)-$H322-$I322)</f>
        <v>0</v>
      </c>
    </row>
    <row r="323" spans="5:10">
      <c r="E323" s="12">
        <f>IF(IF(ROW()=20,$C$11,$J322)&lt;=0,"",ROW()-19)</f>
        <v>0</v>
      </c>
      <c r="F323" s="9">
        <f>IF($E323="","",$G323+$H323+$I323)</f>
        <v>0</v>
      </c>
      <c r="G323" s="9">
        <f>IF($E323="","",ROUND(IF(ROW()=20,$C$11,$J322)*$C$6/12/100,2))</f>
        <v>0</v>
      </c>
      <c r="H323" s="9">
        <f>IF($E323="","",IF($C$12-$G323&gt;=IF(ROW()=20,$C$11,$J322),IF(ROW()=20,$C$11,$J322),$C$12-$G323))</f>
        <v>0</v>
      </c>
      <c r="I323" s="9">
        <f>IF($E323="","",MIN(IF(ROW()=20,$C$11,$J322)-$H323,IF(ROW()=20,$C$8,0)))</f>
        <v>0</v>
      </c>
      <c r="J323" s="9">
        <f>IF($E323="",IF(ROW()=20,0,$J322),IF(ROW()=20,$C$11,$J322)-$H323-$I323)</f>
        <v>0</v>
      </c>
    </row>
    <row r="324" spans="5:10">
      <c r="E324" s="12">
        <f>IF(IF(ROW()=20,$C$11,$J323)&lt;=0,"",ROW()-19)</f>
        <v>0</v>
      </c>
      <c r="F324" s="9">
        <f>IF($E324="","",$G324+$H324+$I324)</f>
        <v>0</v>
      </c>
      <c r="G324" s="9">
        <f>IF($E324="","",ROUND(IF(ROW()=20,$C$11,$J323)*$C$6/12/100,2))</f>
        <v>0</v>
      </c>
      <c r="H324" s="9">
        <f>IF($E324="","",IF($C$12-$G324&gt;=IF(ROW()=20,$C$11,$J323),IF(ROW()=20,$C$11,$J323),$C$12-$G324))</f>
        <v>0</v>
      </c>
      <c r="I324" s="9">
        <f>IF($E324="","",MIN(IF(ROW()=20,$C$11,$J323)-$H324,IF(ROW()=20,$C$8,0)))</f>
        <v>0</v>
      </c>
      <c r="J324" s="9">
        <f>IF($E324="",IF(ROW()=20,0,$J323),IF(ROW()=20,$C$11,$J323)-$H324-$I324)</f>
        <v>0</v>
      </c>
    </row>
    <row r="325" spans="5:10">
      <c r="E325" s="12">
        <f>IF(IF(ROW()=20,$C$11,$J324)&lt;=0,"",ROW()-19)</f>
        <v>0</v>
      </c>
      <c r="F325" s="9">
        <f>IF($E325="","",$G325+$H325+$I325)</f>
        <v>0</v>
      </c>
      <c r="G325" s="9">
        <f>IF($E325="","",ROUND(IF(ROW()=20,$C$11,$J324)*$C$6/12/100,2))</f>
        <v>0</v>
      </c>
      <c r="H325" s="9">
        <f>IF($E325="","",IF($C$12-$G325&gt;=IF(ROW()=20,$C$11,$J324),IF(ROW()=20,$C$11,$J324),$C$12-$G325))</f>
        <v>0</v>
      </c>
      <c r="I325" s="9">
        <f>IF($E325="","",MIN(IF(ROW()=20,$C$11,$J324)-$H325,IF(ROW()=20,$C$8,0)))</f>
        <v>0</v>
      </c>
      <c r="J325" s="9">
        <f>IF($E325="",IF(ROW()=20,0,$J324),IF(ROW()=20,$C$11,$J324)-$H325-$I325)</f>
        <v>0</v>
      </c>
    </row>
    <row r="326" spans="5:10">
      <c r="E326" s="12">
        <f>IF(IF(ROW()=20,$C$11,$J325)&lt;=0,"",ROW()-19)</f>
        <v>0</v>
      </c>
      <c r="F326" s="9">
        <f>IF($E326="","",$G326+$H326+$I326)</f>
        <v>0</v>
      </c>
      <c r="G326" s="9">
        <f>IF($E326="","",ROUND(IF(ROW()=20,$C$11,$J325)*$C$6/12/100,2))</f>
        <v>0</v>
      </c>
      <c r="H326" s="9">
        <f>IF($E326="","",IF($C$12-$G326&gt;=IF(ROW()=20,$C$11,$J325),IF(ROW()=20,$C$11,$J325),$C$12-$G326))</f>
        <v>0</v>
      </c>
      <c r="I326" s="9">
        <f>IF($E326="","",MIN(IF(ROW()=20,$C$11,$J325)-$H326,IF(ROW()=20,$C$8,0)))</f>
        <v>0</v>
      </c>
      <c r="J326" s="9">
        <f>IF($E326="",IF(ROW()=20,0,$J325),IF(ROW()=20,$C$11,$J325)-$H326-$I326)</f>
        <v>0</v>
      </c>
    </row>
    <row r="327" spans="5:10">
      <c r="E327" s="12">
        <f>IF(IF(ROW()=20,$C$11,$J326)&lt;=0,"",ROW()-19)</f>
        <v>0</v>
      </c>
      <c r="F327" s="9">
        <f>IF($E327="","",$G327+$H327+$I327)</f>
        <v>0</v>
      </c>
      <c r="G327" s="9">
        <f>IF($E327="","",ROUND(IF(ROW()=20,$C$11,$J326)*$C$6/12/100,2))</f>
        <v>0</v>
      </c>
      <c r="H327" s="9">
        <f>IF($E327="","",IF($C$12-$G327&gt;=IF(ROW()=20,$C$11,$J326),IF(ROW()=20,$C$11,$J326),$C$12-$G327))</f>
        <v>0</v>
      </c>
      <c r="I327" s="9">
        <f>IF($E327="","",MIN(IF(ROW()=20,$C$11,$J326)-$H327,IF(ROW()=20,$C$8,0)))</f>
        <v>0</v>
      </c>
      <c r="J327" s="9">
        <f>IF($E327="",IF(ROW()=20,0,$J326),IF(ROW()=20,$C$11,$J326)-$H327-$I327)</f>
        <v>0</v>
      </c>
    </row>
    <row r="328" spans="5:10">
      <c r="E328" s="12">
        <f>IF(IF(ROW()=20,$C$11,$J327)&lt;=0,"",ROW()-19)</f>
        <v>0</v>
      </c>
      <c r="F328" s="9">
        <f>IF($E328="","",$G328+$H328+$I328)</f>
        <v>0</v>
      </c>
      <c r="G328" s="9">
        <f>IF($E328="","",ROUND(IF(ROW()=20,$C$11,$J327)*$C$6/12/100,2))</f>
        <v>0</v>
      </c>
      <c r="H328" s="9">
        <f>IF($E328="","",IF($C$12-$G328&gt;=IF(ROW()=20,$C$11,$J327),IF(ROW()=20,$C$11,$J327),$C$12-$G328))</f>
        <v>0</v>
      </c>
      <c r="I328" s="9">
        <f>IF($E328="","",MIN(IF(ROW()=20,$C$11,$J327)-$H328,IF(ROW()=20,$C$8,0)))</f>
        <v>0</v>
      </c>
      <c r="J328" s="9">
        <f>IF($E328="",IF(ROW()=20,0,$J327),IF(ROW()=20,$C$11,$J327)-$H328-$I328)</f>
        <v>0</v>
      </c>
    </row>
    <row r="329" spans="5:10">
      <c r="E329" s="12">
        <f>IF(IF(ROW()=20,$C$11,$J328)&lt;=0,"",ROW()-19)</f>
        <v>0</v>
      </c>
      <c r="F329" s="9">
        <f>IF($E329="","",$G329+$H329+$I329)</f>
        <v>0</v>
      </c>
      <c r="G329" s="9">
        <f>IF($E329="","",ROUND(IF(ROW()=20,$C$11,$J328)*$C$6/12/100,2))</f>
        <v>0</v>
      </c>
      <c r="H329" s="9">
        <f>IF($E329="","",IF($C$12-$G329&gt;=IF(ROW()=20,$C$11,$J328),IF(ROW()=20,$C$11,$J328),$C$12-$G329))</f>
        <v>0</v>
      </c>
      <c r="I329" s="9">
        <f>IF($E329="","",MIN(IF(ROW()=20,$C$11,$J328)-$H329,IF(ROW()=20,$C$8,0)))</f>
        <v>0</v>
      </c>
      <c r="J329" s="9">
        <f>IF($E329="",IF(ROW()=20,0,$J328),IF(ROW()=20,$C$11,$J328)-$H329-$I329)</f>
        <v>0</v>
      </c>
    </row>
    <row r="330" spans="5:10">
      <c r="E330" s="12">
        <f>IF(IF(ROW()=20,$C$11,$J329)&lt;=0,"",ROW()-19)</f>
        <v>0</v>
      </c>
      <c r="F330" s="9">
        <f>IF($E330="","",$G330+$H330+$I330)</f>
        <v>0</v>
      </c>
      <c r="G330" s="9">
        <f>IF($E330="","",ROUND(IF(ROW()=20,$C$11,$J329)*$C$6/12/100,2))</f>
        <v>0</v>
      </c>
      <c r="H330" s="9">
        <f>IF($E330="","",IF($C$12-$G330&gt;=IF(ROW()=20,$C$11,$J329),IF(ROW()=20,$C$11,$J329),$C$12-$G330))</f>
        <v>0</v>
      </c>
      <c r="I330" s="9">
        <f>IF($E330="","",MIN(IF(ROW()=20,$C$11,$J329)-$H330,IF(ROW()=20,$C$8,0)))</f>
        <v>0</v>
      </c>
      <c r="J330" s="9">
        <f>IF($E330="",IF(ROW()=20,0,$J329),IF(ROW()=20,$C$11,$J329)-$H330-$I330)</f>
        <v>0</v>
      </c>
    </row>
    <row r="331" spans="5:10">
      <c r="E331" s="12">
        <f>IF(IF(ROW()=20,$C$11,$J330)&lt;=0,"",ROW()-19)</f>
        <v>0</v>
      </c>
      <c r="F331" s="9">
        <f>IF($E331="","",$G331+$H331+$I331)</f>
        <v>0</v>
      </c>
      <c r="G331" s="9">
        <f>IF($E331="","",ROUND(IF(ROW()=20,$C$11,$J330)*$C$6/12/100,2))</f>
        <v>0</v>
      </c>
      <c r="H331" s="9">
        <f>IF($E331="","",IF($C$12-$G331&gt;=IF(ROW()=20,$C$11,$J330),IF(ROW()=20,$C$11,$J330),$C$12-$G331))</f>
        <v>0</v>
      </c>
      <c r="I331" s="9">
        <f>IF($E331="","",MIN(IF(ROW()=20,$C$11,$J330)-$H331,IF(ROW()=20,$C$8,0)))</f>
        <v>0</v>
      </c>
      <c r="J331" s="9">
        <f>IF($E331="",IF(ROW()=20,0,$J330),IF(ROW()=20,$C$11,$J330)-$H331-$I331)</f>
        <v>0</v>
      </c>
    </row>
    <row r="332" spans="5:10">
      <c r="E332" s="12">
        <f>IF(IF(ROW()=20,$C$11,$J331)&lt;=0,"",ROW()-19)</f>
        <v>0</v>
      </c>
      <c r="F332" s="9">
        <f>IF($E332="","",$G332+$H332+$I332)</f>
        <v>0</v>
      </c>
      <c r="G332" s="9">
        <f>IF($E332="","",ROUND(IF(ROW()=20,$C$11,$J331)*$C$6/12/100,2))</f>
        <v>0</v>
      </c>
      <c r="H332" s="9">
        <f>IF($E332="","",IF($C$12-$G332&gt;=IF(ROW()=20,$C$11,$J331),IF(ROW()=20,$C$11,$J331),$C$12-$G332))</f>
        <v>0</v>
      </c>
      <c r="I332" s="9">
        <f>IF($E332="","",MIN(IF(ROW()=20,$C$11,$J331)-$H332,IF(ROW()=20,$C$8,0)))</f>
        <v>0</v>
      </c>
      <c r="J332" s="9">
        <f>IF($E332="",IF(ROW()=20,0,$J331),IF(ROW()=20,$C$11,$J331)-$H332-$I332)</f>
        <v>0</v>
      </c>
    </row>
    <row r="333" spans="5:10">
      <c r="E333" s="12">
        <f>IF(IF(ROW()=20,$C$11,$J332)&lt;=0,"",ROW()-19)</f>
        <v>0</v>
      </c>
      <c r="F333" s="9">
        <f>IF($E333="","",$G333+$H333+$I333)</f>
        <v>0</v>
      </c>
      <c r="G333" s="9">
        <f>IF($E333="","",ROUND(IF(ROW()=20,$C$11,$J332)*$C$6/12/100,2))</f>
        <v>0</v>
      </c>
      <c r="H333" s="9">
        <f>IF($E333="","",IF($C$12-$G333&gt;=IF(ROW()=20,$C$11,$J332),IF(ROW()=20,$C$11,$J332),$C$12-$G333))</f>
        <v>0</v>
      </c>
      <c r="I333" s="9">
        <f>IF($E333="","",MIN(IF(ROW()=20,$C$11,$J332)-$H333,IF(ROW()=20,$C$8,0)))</f>
        <v>0</v>
      </c>
      <c r="J333" s="9">
        <f>IF($E333="",IF(ROW()=20,0,$J332),IF(ROW()=20,$C$11,$J332)-$H333-$I333)</f>
        <v>0</v>
      </c>
    </row>
    <row r="334" spans="5:10">
      <c r="E334" s="12">
        <f>IF(IF(ROW()=20,$C$11,$J333)&lt;=0,"",ROW()-19)</f>
        <v>0</v>
      </c>
      <c r="F334" s="9">
        <f>IF($E334="","",$G334+$H334+$I334)</f>
        <v>0</v>
      </c>
      <c r="G334" s="9">
        <f>IF($E334="","",ROUND(IF(ROW()=20,$C$11,$J333)*$C$6/12/100,2))</f>
        <v>0</v>
      </c>
      <c r="H334" s="9">
        <f>IF($E334="","",IF($C$12-$G334&gt;=IF(ROW()=20,$C$11,$J333),IF(ROW()=20,$C$11,$J333),$C$12-$G334))</f>
        <v>0</v>
      </c>
      <c r="I334" s="9">
        <f>IF($E334="","",MIN(IF(ROW()=20,$C$11,$J333)-$H334,IF(ROW()=20,$C$8,0)))</f>
        <v>0</v>
      </c>
      <c r="J334" s="9">
        <f>IF($E334="",IF(ROW()=20,0,$J333),IF(ROW()=20,$C$11,$J333)-$H334-$I334)</f>
        <v>0</v>
      </c>
    </row>
    <row r="335" spans="5:10">
      <c r="E335" s="12">
        <f>IF(IF(ROW()=20,$C$11,$J334)&lt;=0,"",ROW()-19)</f>
        <v>0</v>
      </c>
      <c r="F335" s="9">
        <f>IF($E335="","",$G335+$H335+$I335)</f>
        <v>0</v>
      </c>
      <c r="G335" s="9">
        <f>IF($E335="","",ROUND(IF(ROW()=20,$C$11,$J334)*$C$6/12/100,2))</f>
        <v>0</v>
      </c>
      <c r="H335" s="9">
        <f>IF($E335="","",IF($C$12-$G335&gt;=IF(ROW()=20,$C$11,$J334),IF(ROW()=20,$C$11,$J334),$C$12-$G335))</f>
        <v>0</v>
      </c>
      <c r="I335" s="9">
        <f>IF($E335="","",MIN(IF(ROW()=20,$C$11,$J334)-$H335,IF(ROW()=20,$C$8,0)))</f>
        <v>0</v>
      </c>
      <c r="J335" s="9">
        <f>IF($E335="",IF(ROW()=20,0,$J334),IF(ROW()=20,$C$11,$J334)-$H335-$I335)</f>
        <v>0</v>
      </c>
    </row>
    <row r="336" spans="5:10">
      <c r="E336" s="12">
        <f>IF(IF(ROW()=20,$C$11,$J335)&lt;=0,"",ROW()-19)</f>
        <v>0</v>
      </c>
      <c r="F336" s="9">
        <f>IF($E336="","",$G336+$H336+$I336)</f>
        <v>0</v>
      </c>
      <c r="G336" s="9">
        <f>IF($E336="","",ROUND(IF(ROW()=20,$C$11,$J335)*$C$6/12/100,2))</f>
        <v>0</v>
      </c>
      <c r="H336" s="9">
        <f>IF($E336="","",IF($C$12-$G336&gt;=IF(ROW()=20,$C$11,$J335),IF(ROW()=20,$C$11,$J335),$C$12-$G336))</f>
        <v>0</v>
      </c>
      <c r="I336" s="9">
        <f>IF($E336="","",MIN(IF(ROW()=20,$C$11,$J335)-$H336,IF(ROW()=20,$C$8,0)))</f>
        <v>0</v>
      </c>
      <c r="J336" s="9">
        <f>IF($E336="",IF(ROW()=20,0,$J335),IF(ROW()=20,$C$11,$J335)-$H336-$I336)</f>
        <v>0</v>
      </c>
    </row>
    <row r="337" spans="5:10">
      <c r="E337" s="12">
        <f>IF(IF(ROW()=20,$C$11,$J336)&lt;=0,"",ROW()-19)</f>
        <v>0</v>
      </c>
      <c r="F337" s="9">
        <f>IF($E337="","",$G337+$H337+$I337)</f>
        <v>0</v>
      </c>
      <c r="G337" s="9">
        <f>IF($E337="","",ROUND(IF(ROW()=20,$C$11,$J336)*$C$6/12/100,2))</f>
        <v>0</v>
      </c>
      <c r="H337" s="9">
        <f>IF($E337="","",IF($C$12-$G337&gt;=IF(ROW()=20,$C$11,$J336),IF(ROW()=20,$C$11,$J336),$C$12-$G337))</f>
        <v>0</v>
      </c>
      <c r="I337" s="9">
        <f>IF($E337="","",MIN(IF(ROW()=20,$C$11,$J336)-$H337,IF(ROW()=20,$C$8,0)))</f>
        <v>0</v>
      </c>
      <c r="J337" s="9">
        <f>IF($E337="",IF(ROW()=20,0,$J336),IF(ROW()=20,$C$11,$J336)-$H337-$I337)</f>
        <v>0</v>
      </c>
    </row>
    <row r="338" spans="5:10">
      <c r="E338" s="12">
        <f>IF(IF(ROW()=20,$C$11,$J337)&lt;=0,"",ROW()-19)</f>
        <v>0</v>
      </c>
      <c r="F338" s="9">
        <f>IF($E338="","",$G338+$H338+$I338)</f>
        <v>0</v>
      </c>
      <c r="G338" s="9">
        <f>IF($E338="","",ROUND(IF(ROW()=20,$C$11,$J337)*$C$6/12/100,2))</f>
        <v>0</v>
      </c>
      <c r="H338" s="9">
        <f>IF($E338="","",IF($C$12-$G338&gt;=IF(ROW()=20,$C$11,$J337),IF(ROW()=20,$C$11,$J337),$C$12-$G338))</f>
        <v>0</v>
      </c>
      <c r="I338" s="9">
        <f>IF($E338="","",MIN(IF(ROW()=20,$C$11,$J337)-$H338,IF(ROW()=20,$C$8,0)))</f>
        <v>0</v>
      </c>
      <c r="J338" s="9">
        <f>IF($E338="",IF(ROW()=20,0,$J337),IF(ROW()=20,$C$11,$J337)-$H338-$I338)</f>
        <v>0</v>
      </c>
    </row>
    <row r="339" spans="5:10">
      <c r="E339" s="12">
        <f>IF(IF(ROW()=20,$C$11,$J338)&lt;=0,"",ROW()-19)</f>
        <v>0</v>
      </c>
      <c r="F339" s="9">
        <f>IF($E339="","",$G339+$H339+$I339)</f>
        <v>0</v>
      </c>
      <c r="G339" s="9">
        <f>IF($E339="","",ROUND(IF(ROW()=20,$C$11,$J338)*$C$6/12/100,2))</f>
        <v>0</v>
      </c>
      <c r="H339" s="9">
        <f>IF($E339="","",IF($C$12-$G339&gt;=IF(ROW()=20,$C$11,$J338),IF(ROW()=20,$C$11,$J338),$C$12-$G339))</f>
        <v>0</v>
      </c>
      <c r="I339" s="9">
        <f>IF($E339="","",MIN(IF(ROW()=20,$C$11,$J338)-$H339,IF(ROW()=20,$C$8,0)))</f>
        <v>0</v>
      </c>
      <c r="J339" s="9">
        <f>IF($E339="",IF(ROW()=20,0,$J338),IF(ROW()=20,$C$11,$J338)-$H339-$I339)</f>
        <v>0</v>
      </c>
    </row>
    <row r="340" spans="5:10">
      <c r="E340" s="12">
        <f>IF(IF(ROW()=20,$C$11,$J339)&lt;=0,"",ROW()-19)</f>
        <v>0</v>
      </c>
      <c r="F340" s="9">
        <f>IF($E340="","",$G340+$H340+$I340)</f>
        <v>0</v>
      </c>
      <c r="G340" s="9">
        <f>IF($E340="","",ROUND(IF(ROW()=20,$C$11,$J339)*$C$6/12/100,2))</f>
        <v>0</v>
      </c>
      <c r="H340" s="9">
        <f>IF($E340="","",IF($C$12-$G340&gt;=IF(ROW()=20,$C$11,$J339),IF(ROW()=20,$C$11,$J339),$C$12-$G340))</f>
        <v>0</v>
      </c>
      <c r="I340" s="9">
        <f>IF($E340="","",MIN(IF(ROW()=20,$C$11,$J339)-$H340,IF(ROW()=20,$C$8,0)))</f>
        <v>0</v>
      </c>
      <c r="J340" s="9">
        <f>IF($E340="",IF(ROW()=20,0,$J339),IF(ROW()=20,$C$11,$J339)-$H340-$I340)</f>
        <v>0</v>
      </c>
    </row>
    <row r="341" spans="5:10">
      <c r="E341" s="12">
        <f>IF(IF(ROW()=20,$C$11,$J340)&lt;=0,"",ROW()-19)</f>
        <v>0</v>
      </c>
      <c r="F341" s="9">
        <f>IF($E341="","",$G341+$H341+$I341)</f>
        <v>0</v>
      </c>
      <c r="G341" s="9">
        <f>IF($E341="","",ROUND(IF(ROW()=20,$C$11,$J340)*$C$6/12/100,2))</f>
        <v>0</v>
      </c>
      <c r="H341" s="9">
        <f>IF($E341="","",IF($C$12-$G341&gt;=IF(ROW()=20,$C$11,$J340),IF(ROW()=20,$C$11,$J340),$C$12-$G341))</f>
        <v>0</v>
      </c>
      <c r="I341" s="9">
        <f>IF($E341="","",MIN(IF(ROW()=20,$C$11,$J340)-$H341,IF(ROW()=20,$C$8,0)))</f>
        <v>0</v>
      </c>
      <c r="J341" s="9">
        <f>IF($E341="",IF(ROW()=20,0,$J340),IF(ROW()=20,$C$11,$J340)-$H341-$I341)</f>
        <v>0</v>
      </c>
    </row>
    <row r="342" spans="5:10">
      <c r="E342" s="12">
        <f>IF(IF(ROW()=20,$C$11,$J341)&lt;=0,"",ROW()-19)</f>
        <v>0</v>
      </c>
      <c r="F342" s="9">
        <f>IF($E342="","",$G342+$H342+$I342)</f>
        <v>0</v>
      </c>
      <c r="G342" s="9">
        <f>IF($E342="","",ROUND(IF(ROW()=20,$C$11,$J341)*$C$6/12/100,2))</f>
        <v>0</v>
      </c>
      <c r="H342" s="9">
        <f>IF($E342="","",IF($C$12-$G342&gt;=IF(ROW()=20,$C$11,$J341),IF(ROW()=20,$C$11,$J341),$C$12-$G342))</f>
        <v>0</v>
      </c>
      <c r="I342" s="9">
        <f>IF($E342="","",MIN(IF(ROW()=20,$C$11,$J341)-$H342,IF(ROW()=20,$C$8,0)))</f>
        <v>0</v>
      </c>
      <c r="J342" s="9">
        <f>IF($E342="",IF(ROW()=20,0,$J341),IF(ROW()=20,$C$11,$J341)-$H342-$I342)</f>
        <v>0</v>
      </c>
    </row>
    <row r="343" spans="5:10">
      <c r="E343" s="12">
        <f>IF(IF(ROW()=20,$C$11,$J342)&lt;=0,"",ROW()-19)</f>
        <v>0</v>
      </c>
      <c r="F343" s="9">
        <f>IF($E343="","",$G343+$H343+$I343)</f>
        <v>0</v>
      </c>
      <c r="G343" s="9">
        <f>IF($E343="","",ROUND(IF(ROW()=20,$C$11,$J342)*$C$6/12/100,2))</f>
        <v>0</v>
      </c>
      <c r="H343" s="9">
        <f>IF($E343="","",IF($C$12-$G343&gt;=IF(ROW()=20,$C$11,$J342),IF(ROW()=20,$C$11,$J342),$C$12-$G343))</f>
        <v>0</v>
      </c>
      <c r="I343" s="9">
        <f>IF($E343="","",MIN(IF(ROW()=20,$C$11,$J342)-$H343,IF(ROW()=20,$C$8,0)))</f>
        <v>0</v>
      </c>
      <c r="J343" s="9">
        <f>IF($E343="",IF(ROW()=20,0,$J342),IF(ROW()=20,$C$11,$J342)-$H343-$I343)</f>
        <v>0</v>
      </c>
    </row>
    <row r="344" spans="5:10">
      <c r="E344" s="12">
        <f>IF(IF(ROW()=20,$C$11,$J343)&lt;=0,"",ROW()-19)</f>
        <v>0</v>
      </c>
      <c r="F344" s="9">
        <f>IF($E344="","",$G344+$H344+$I344)</f>
        <v>0</v>
      </c>
      <c r="G344" s="9">
        <f>IF($E344="","",ROUND(IF(ROW()=20,$C$11,$J343)*$C$6/12/100,2))</f>
        <v>0</v>
      </c>
      <c r="H344" s="9">
        <f>IF($E344="","",IF($C$12-$G344&gt;=IF(ROW()=20,$C$11,$J343),IF(ROW()=20,$C$11,$J343),$C$12-$G344))</f>
        <v>0</v>
      </c>
      <c r="I344" s="9">
        <f>IF($E344="","",MIN(IF(ROW()=20,$C$11,$J343)-$H344,IF(ROW()=20,$C$8,0)))</f>
        <v>0</v>
      </c>
      <c r="J344" s="9">
        <f>IF($E344="",IF(ROW()=20,0,$J343),IF(ROW()=20,$C$11,$J343)-$H344-$I344)</f>
        <v>0</v>
      </c>
    </row>
    <row r="345" spans="5:10">
      <c r="E345" s="12">
        <f>IF(IF(ROW()=20,$C$11,$J344)&lt;=0,"",ROW()-19)</f>
        <v>0</v>
      </c>
      <c r="F345" s="9">
        <f>IF($E345="","",$G345+$H345+$I345)</f>
        <v>0</v>
      </c>
      <c r="G345" s="9">
        <f>IF($E345="","",ROUND(IF(ROW()=20,$C$11,$J344)*$C$6/12/100,2))</f>
        <v>0</v>
      </c>
      <c r="H345" s="9">
        <f>IF($E345="","",IF($C$12-$G345&gt;=IF(ROW()=20,$C$11,$J344),IF(ROW()=20,$C$11,$J344),$C$12-$G345))</f>
        <v>0</v>
      </c>
      <c r="I345" s="9">
        <f>IF($E345="","",MIN(IF(ROW()=20,$C$11,$J344)-$H345,IF(ROW()=20,$C$8,0)))</f>
        <v>0</v>
      </c>
      <c r="J345" s="9">
        <f>IF($E345="",IF(ROW()=20,0,$J344),IF(ROW()=20,$C$11,$J344)-$H345-$I345)</f>
        <v>0</v>
      </c>
    </row>
    <row r="346" spans="5:10">
      <c r="E346" s="12">
        <f>IF(IF(ROW()=20,$C$11,$J345)&lt;=0,"",ROW()-19)</f>
        <v>0</v>
      </c>
      <c r="F346" s="9">
        <f>IF($E346="","",$G346+$H346+$I346)</f>
        <v>0</v>
      </c>
      <c r="G346" s="9">
        <f>IF($E346="","",ROUND(IF(ROW()=20,$C$11,$J345)*$C$6/12/100,2))</f>
        <v>0</v>
      </c>
      <c r="H346" s="9">
        <f>IF($E346="","",IF($C$12-$G346&gt;=IF(ROW()=20,$C$11,$J345),IF(ROW()=20,$C$11,$J345),$C$12-$G346))</f>
        <v>0</v>
      </c>
      <c r="I346" s="9">
        <f>IF($E346="","",MIN(IF(ROW()=20,$C$11,$J345)-$H346,IF(ROW()=20,$C$8,0)))</f>
        <v>0</v>
      </c>
      <c r="J346" s="9">
        <f>IF($E346="",IF(ROW()=20,0,$J345),IF(ROW()=20,$C$11,$J345)-$H346-$I346)</f>
        <v>0</v>
      </c>
    </row>
    <row r="347" spans="5:10">
      <c r="E347" s="12">
        <f>IF(IF(ROW()=20,$C$11,$J346)&lt;=0,"",ROW()-19)</f>
        <v>0</v>
      </c>
      <c r="F347" s="9">
        <f>IF($E347="","",$G347+$H347+$I347)</f>
        <v>0</v>
      </c>
      <c r="G347" s="9">
        <f>IF($E347="","",ROUND(IF(ROW()=20,$C$11,$J346)*$C$6/12/100,2))</f>
        <v>0</v>
      </c>
      <c r="H347" s="9">
        <f>IF($E347="","",IF($C$12-$G347&gt;=IF(ROW()=20,$C$11,$J346),IF(ROW()=20,$C$11,$J346),$C$12-$G347))</f>
        <v>0</v>
      </c>
      <c r="I347" s="9">
        <f>IF($E347="","",MIN(IF(ROW()=20,$C$11,$J346)-$H347,IF(ROW()=20,$C$8,0)))</f>
        <v>0</v>
      </c>
      <c r="J347" s="9">
        <f>IF($E347="",IF(ROW()=20,0,$J346),IF(ROW()=20,$C$11,$J346)-$H347-$I347)</f>
        <v>0</v>
      </c>
    </row>
    <row r="348" spans="5:10">
      <c r="E348" s="12">
        <f>IF(IF(ROW()=20,$C$11,$J347)&lt;=0,"",ROW()-19)</f>
        <v>0</v>
      </c>
      <c r="F348" s="9">
        <f>IF($E348="","",$G348+$H348+$I348)</f>
        <v>0</v>
      </c>
      <c r="G348" s="9">
        <f>IF($E348="","",ROUND(IF(ROW()=20,$C$11,$J347)*$C$6/12/100,2))</f>
        <v>0</v>
      </c>
      <c r="H348" s="9">
        <f>IF($E348="","",IF($C$12-$G348&gt;=IF(ROW()=20,$C$11,$J347),IF(ROW()=20,$C$11,$J347),$C$12-$G348))</f>
        <v>0</v>
      </c>
      <c r="I348" s="9">
        <f>IF($E348="","",MIN(IF(ROW()=20,$C$11,$J347)-$H348,IF(ROW()=20,$C$8,0)))</f>
        <v>0</v>
      </c>
      <c r="J348" s="9">
        <f>IF($E348="",IF(ROW()=20,0,$J347),IF(ROW()=20,$C$11,$J347)-$H348-$I348)</f>
        <v>0</v>
      </c>
    </row>
    <row r="349" spans="5:10">
      <c r="E349" s="12">
        <f>IF(IF(ROW()=20,$C$11,$J348)&lt;=0,"",ROW()-19)</f>
        <v>0</v>
      </c>
      <c r="F349" s="9">
        <f>IF($E349="","",$G349+$H349+$I349)</f>
        <v>0</v>
      </c>
      <c r="G349" s="9">
        <f>IF($E349="","",ROUND(IF(ROW()=20,$C$11,$J348)*$C$6/12/100,2))</f>
        <v>0</v>
      </c>
      <c r="H349" s="9">
        <f>IF($E349="","",IF($C$12-$G349&gt;=IF(ROW()=20,$C$11,$J348),IF(ROW()=20,$C$11,$J348),$C$12-$G349))</f>
        <v>0</v>
      </c>
      <c r="I349" s="9">
        <f>IF($E349="","",MIN(IF(ROW()=20,$C$11,$J348)-$H349,IF(ROW()=20,$C$8,0)))</f>
        <v>0</v>
      </c>
      <c r="J349" s="9">
        <f>IF($E349="",IF(ROW()=20,0,$J348),IF(ROW()=20,$C$11,$J348)-$H349-$I349)</f>
        <v>0</v>
      </c>
    </row>
    <row r="350" spans="5:10">
      <c r="E350" s="12">
        <f>IF(IF(ROW()=20,$C$11,$J349)&lt;=0,"",ROW()-19)</f>
        <v>0</v>
      </c>
      <c r="F350" s="9">
        <f>IF($E350="","",$G350+$H350+$I350)</f>
        <v>0</v>
      </c>
      <c r="G350" s="9">
        <f>IF($E350="","",ROUND(IF(ROW()=20,$C$11,$J349)*$C$6/12/100,2))</f>
        <v>0</v>
      </c>
      <c r="H350" s="9">
        <f>IF($E350="","",IF($C$12-$G350&gt;=IF(ROW()=20,$C$11,$J349),IF(ROW()=20,$C$11,$J349),$C$12-$G350))</f>
        <v>0</v>
      </c>
      <c r="I350" s="9">
        <f>IF($E350="","",MIN(IF(ROW()=20,$C$11,$J349)-$H350,IF(ROW()=20,$C$8,0)))</f>
        <v>0</v>
      </c>
      <c r="J350" s="9">
        <f>IF($E350="",IF(ROW()=20,0,$J349),IF(ROW()=20,$C$11,$J349)-$H350-$I350)</f>
        <v>0</v>
      </c>
    </row>
    <row r="351" spans="5:10">
      <c r="E351" s="12">
        <f>IF(IF(ROW()=20,$C$11,$J350)&lt;=0,"",ROW()-19)</f>
        <v>0</v>
      </c>
      <c r="F351" s="9">
        <f>IF($E351="","",$G351+$H351+$I351)</f>
        <v>0</v>
      </c>
      <c r="G351" s="9">
        <f>IF($E351="","",ROUND(IF(ROW()=20,$C$11,$J350)*$C$6/12/100,2))</f>
        <v>0</v>
      </c>
      <c r="H351" s="9">
        <f>IF($E351="","",IF($C$12-$G351&gt;=IF(ROW()=20,$C$11,$J350),IF(ROW()=20,$C$11,$J350),$C$12-$G351))</f>
        <v>0</v>
      </c>
      <c r="I351" s="9">
        <f>IF($E351="","",MIN(IF(ROW()=20,$C$11,$J350)-$H351,IF(ROW()=20,$C$8,0)))</f>
        <v>0</v>
      </c>
      <c r="J351" s="9">
        <f>IF($E351="",IF(ROW()=20,0,$J350),IF(ROW()=20,$C$11,$J350)-$H351-$I351)</f>
        <v>0</v>
      </c>
    </row>
    <row r="352" spans="5:10">
      <c r="E352" s="12">
        <f>IF(IF(ROW()=20,$C$11,$J351)&lt;=0,"",ROW()-19)</f>
        <v>0</v>
      </c>
      <c r="F352" s="9">
        <f>IF($E352="","",$G352+$H352+$I352)</f>
        <v>0</v>
      </c>
      <c r="G352" s="9">
        <f>IF($E352="","",ROUND(IF(ROW()=20,$C$11,$J351)*$C$6/12/100,2))</f>
        <v>0</v>
      </c>
      <c r="H352" s="9">
        <f>IF($E352="","",IF($C$12-$G352&gt;=IF(ROW()=20,$C$11,$J351),IF(ROW()=20,$C$11,$J351),$C$12-$G352))</f>
        <v>0</v>
      </c>
      <c r="I352" s="9">
        <f>IF($E352="","",MIN(IF(ROW()=20,$C$11,$J351)-$H352,IF(ROW()=20,$C$8,0)))</f>
        <v>0</v>
      </c>
      <c r="J352" s="9">
        <f>IF($E352="",IF(ROW()=20,0,$J351),IF(ROW()=20,$C$11,$J351)-$H352-$I352)</f>
        <v>0</v>
      </c>
    </row>
    <row r="353" spans="5:10">
      <c r="E353" s="12">
        <f>IF(IF(ROW()=20,$C$11,$J352)&lt;=0,"",ROW()-19)</f>
        <v>0</v>
      </c>
      <c r="F353" s="9">
        <f>IF($E353="","",$G353+$H353+$I353)</f>
        <v>0</v>
      </c>
      <c r="G353" s="9">
        <f>IF($E353="","",ROUND(IF(ROW()=20,$C$11,$J352)*$C$6/12/100,2))</f>
        <v>0</v>
      </c>
      <c r="H353" s="9">
        <f>IF($E353="","",IF($C$12-$G353&gt;=IF(ROW()=20,$C$11,$J352),IF(ROW()=20,$C$11,$J352),$C$12-$G353))</f>
        <v>0</v>
      </c>
      <c r="I353" s="9">
        <f>IF($E353="","",MIN(IF(ROW()=20,$C$11,$J352)-$H353,IF(ROW()=20,$C$8,0)))</f>
        <v>0</v>
      </c>
      <c r="J353" s="9">
        <f>IF($E353="",IF(ROW()=20,0,$J352),IF(ROW()=20,$C$11,$J352)-$H353-$I353)</f>
        <v>0</v>
      </c>
    </row>
    <row r="354" spans="5:10">
      <c r="E354" s="12">
        <f>IF(IF(ROW()=20,$C$11,$J353)&lt;=0,"",ROW()-19)</f>
        <v>0</v>
      </c>
      <c r="F354" s="9">
        <f>IF($E354="","",$G354+$H354+$I354)</f>
        <v>0</v>
      </c>
      <c r="G354" s="9">
        <f>IF($E354="","",ROUND(IF(ROW()=20,$C$11,$J353)*$C$6/12/100,2))</f>
        <v>0</v>
      </c>
      <c r="H354" s="9">
        <f>IF($E354="","",IF($C$12-$G354&gt;=IF(ROW()=20,$C$11,$J353),IF(ROW()=20,$C$11,$J353),$C$12-$G354))</f>
        <v>0</v>
      </c>
      <c r="I354" s="9">
        <f>IF($E354="","",MIN(IF(ROW()=20,$C$11,$J353)-$H354,IF(ROW()=20,$C$8,0)))</f>
        <v>0</v>
      </c>
      <c r="J354" s="9">
        <f>IF($E354="",IF(ROW()=20,0,$J353),IF(ROW()=20,$C$11,$J353)-$H354-$I354)</f>
        <v>0</v>
      </c>
    </row>
    <row r="355" spans="5:10">
      <c r="E355" s="12">
        <f>IF(IF(ROW()=20,$C$11,$J354)&lt;=0,"",ROW()-19)</f>
        <v>0</v>
      </c>
      <c r="F355" s="9">
        <f>IF($E355="","",$G355+$H355+$I355)</f>
        <v>0</v>
      </c>
      <c r="G355" s="9">
        <f>IF($E355="","",ROUND(IF(ROW()=20,$C$11,$J354)*$C$6/12/100,2))</f>
        <v>0</v>
      </c>
      <c r="H355" s="9">
        <f>IF($E355="","",IF($C$12-$G355&gt;=IF(ROW()=20,$C$11,$J354),IF(ROW()=20,$C$11,$J354),$C$12-$G355))</f>
        <v>0</v>
      </c>
      <c r="I355" s="9">
        <f>IF($E355="","",MIN(IF(ROW()=20,$C$11,$J354)-$H355,IF(ROW()=20,$C$8,0)))</f>
        <v>0</v>
      </c>
      <c r="J355" s="9">
        <f>IF($E355="",IF(ROW()=20,0,$J354),IF(ROW()=20,$C$11,$J354)-$H355-$I355)</f>
        <v>0</v>
      </c>
    </row>
    <row r="356" spans="5:10">
      <c r="E356" s="12">
        <f>IF(IF(ROW()=20,$C$11,$J355)&lt;=0,"",ROW()-19)</f>
        <v>0</v>
      </c>
      <c r="F356" s="9">
        <f>IF($E356="","",$G356+$H356+$I356)</f>
        <v>0</v>
      </c>
      <c r="G356" s="9">
        <f>IF($E356="","",ROUND(IF(ROW()=20,$C$11,$J355)*$C$6/12/100,2))</f>
        <v>0</v>
      </c>
      <c r="H356" s="9">
        <f>IF($E356="","",IF($C$12-$G356&gt;=IF(ROW()=20,$C$11,$J355),IF(ROW()=20,$C$11,$J355),$C$12-$G356))</f>
        <v>0</v>
      </c>
      <c r="I356" s="9">
        <f>IF($E356="","",MIN(IF(ROW()=20,$C$11,$J355)-$H356,IF(ROW()=20,$C$8,0)))</f>
        <v>0</v>
      </c>
      <c r="J356" s="9">
        <f>IF($E356="",IF(ROW()=20,0,$J355),IF(ROW()=20,$C$11,$J355)-$H356-$I356)</f>
        <v>0</v>
      </c>
    </row>
    <row r="357" spans="5:10">
      <c r="E357" s="12">
        <f>IF(IF(ROW()=20,$C$11,$J356)&lt;=0,"",ROW()-19)</f>
        <v>0</v>
      </c>
      <c r="F357" s="9">
        <f>IF($E357="","",$G357+$H357+$I357)</f>
        <v>0</v>
      </c>
      <c r="G357" s="9">
        <f>IF($E357="","",ROUND(IF(ROW()=20,$C$11,$J356)*$C$6/12/100,2))</f>
        <v>0</v>
      </c>
      <c r="H357" s="9">
        <f>IF($E357="","",IF($C$12-$G357&gt;=IF(ROW()=20,$C$11,$J356),IF(ROW()=20,$C$11,$J356),$C$12-$G357))</f>
        <v>0</v>
      </c>
      <c r="I357" s="9">
        <f>IF($E357="","",MIN(IF(ROW()=20,$C$11,$J356)-$H357,IF(ROW()=20,$C$8,0)))</f>
        <v>0</v>
      </c>
      <c r="J357" s="9">
        <f>IF($E357="",IF(ROW()=20,0,$J356),IF(ROW()=20,$C$11,$J356)-$H357-$I357)</f>
        <v>0</v>
      </c>
    </row>
    <row r="358" spans="5:10">
      <c r="E358" s="12">
        <f>IF(IF(ROW()=20,$C$11,$J357)&lt;=0,"",ROW()-19)</f>
        <v>0</v>
      </c>
      <c r="F358" s="9">
        <f>IF($E358="","",$G358+$H358+$I358)</f>
        <v>0</v>
      </c>
      <c r="G358" s="9">
        <f>IF($E358="","",ROUND(IF(ROW()=20,$C$11,$J357)*$C$6/12/100,2))</f>
        <v>0</v>
      </c>
      <c r="H358" s="9">
        <f>IF($E358="","",IF($C$12-$G358&gt;=IF(ROW()=20,$C$11,$J357),IF(ROW()=20,$C$11,$J357),$C$12-$G358))</f>
        <v>0</v>
      </c>
      <c r="I358" s="9">
        <f>IF($E358="","",MIN(IF(ROW()=20,$C$11,$J357)-$H358,IF(ROW()=20,$C$8,0)))</f>
        <v>0</v>
      </c>
      <c r="J358" s="9">
        <f>IF($E358="",IF(ROW()=20,0,$J357),IF(ROW()=20,$C$11,$J357)-$H358-$I358)</f>
        <v>0</v>
      </c>
    </row>
    <row r="359" spans="5:10">
      <c r="E359" s="12">
        <f>IF(IF(ROW()=20,$C$11,$J358)&lt;=0,"",ROW()-19)</f>
        <v>0</v>
      </c>
      <c r="F359" s="9">
        <f>IF($E359="","",$G359+$H359+$I359)</f>
        <v>0</v>
      </c>
      <c r="G359" s="9">
        <f>IF($E359="","",ROUND(IF(ROW()=20,$C$11,$J358)*$C$6/12/100,2))</f>
        <v>0</v>
      </c>
      <c r="H359" s="9">
        <f>IF($E359="","",IF($C$12-$G359&gt;=IF(ROW()=20,$C$11,$J358),IF(ROW()=20,$C$11,$J358),$C$12-$G359))</f>
        <v>0</v>
      </c>
      <c r="I359" s="9">
        <f>IF($E359="","",MIN(IF(ROW()=20,$C$11,$J358)-$H359,IF(ROW()=20,$C$8,0)))</f>
        <v>0</v>
      </c>
      <c r="J359" s="9">
        <f>IF($E359="",IF(ROW()=20,0,$J358),IF(ROW()=20,$C$11,$J358)-$H359-$I359)</f>
        <v>0</v>
      </c>
    </row>
    <row r="360" spans="5:10">
      <c r="E360" s="12">
        <f>IF(IF(ROW()=20,$C$11,$J359)&lt;=0,"",ROW()-19)</f>
        <v>0</v>
      </c>
      <c r="F360" s="9">
        <f>IF($E360="","",$G360+$H360+$I360)</f>
        <v>0</v>
      </c>
      <c r="G360" s="9">
        <f>IF($E360="","",ROUND(IF(ROW()=20,$C$11,$J359)*$C$6/12/100,2))</f>
        <v>0</v>
      </c>
      <c r="H360" s="9">
        <f>IF($E360="","",IF($C$12-$G360&gt;=IF(ROW()=20,$C$11,$J359),IF(ROW()=20,$C$11,$J359),$C$12-$G360))</f>
        <v>0</v>
      </c>
      <c r="I360" s="9">
        <f>IF($E360="","",MIN(IF(ROW()=20,$C$11,$J359)-$H360,IF(ROW()=20,$C$8,0)))</f>
        <v>0</v>
      </c>
      <c r="J360" s="9">
        <f>IF($E360="",IF(ROW()=20,0,$J359),IF(ROW()=20,$C$11,$J359)-$H360-$I360)</f>
        <v>0</v>
      </c>
    </row>
    <row r="361" spans="5:10">
      <c r="E361" s="12">
        <f>IF(IF(ROW()=20,$C$11,$J360)&lt;=0,"",ROW()-19)</f>
        <v>0</v>
      </c>
      <c r="F361" s="9">
        <f>IF($E361="","",$G361+$H361+$I361)</f>
        <v>0</v>
      </c>
      <c r="G361" s="9">
        <f>IF($E361="","",ROUND(IF(ROW()=20,$C$11,$J360)*$C$6/12/100,2))</f>
        <v>0</v>
      </c>
      <c r="H361" s="9">
        <f>IF($E361="","",IF($C$12-$G361&gt;=IF(ROW()=20,$C$11,$J360),IF(ROW()=20,$C$11,$J360),$C$12-$G361))</f>
        <v>0</v>
      </c>
      <c r="I361" s="9">
        <f>IF($E361="","",MIN(IF(ROW()=20,$C$11,$J360)-$H361,IF(ROW()=20,$C$8,0)))</f>
        <v>0</v>
      </c>
      <c r="J361" s="9">
        <f>IF($E361="",IF(ROW()=20,0,$J360),IF(ROW()=20,$C$11,$J360)-$H361-$I361)</f>
        <v>0</v>
      </c>
    </row>
    <row r="362" spans="5:10">
      <c r="E362" s="12">
        <f>IF(IF(ROW()=20,$C$11,$J361)&lt;=0,"",ROW()-19)</f>
        <v>0</v>
      </c>
      <c r="F362" s="9">
        <f>IF($E362="","",$G362+$H362+$I362)</f>
        <v>0</v>
      </c>
      <c r="G362" s="9">
        <f>IF($E362="","",ROUND(IF(ROW()=20,$C$11,$J361)*$C$6/12/100,2))</f>
        <v>0</v>
      </c>
      <c r="H362" s="9">
        <f>IF($E362="","",IF($C$12-$G362&gt;=IF(ROW()=20,$C$11,$J361),IF(ROW()=20,$C$11,$J361),$C$12-$G362))</f>
        <v>0</v>
      </c>
      <c r="I362" s="9">
        <f>IF($E362="","",MIN(IF(ROW()=20,$C$11,$J361)-$H362,IF(ROW()=20,$C$8,0)))</f>
        <v>0</v>
      </c>
      <c r="J362" s="9">
        <f>IF($E362="",IF(ROW()=20,0,$J361),IF(ROW()=20,$C$11,$J361)-$H362-$I362)</f>
        <v>0</v>
      </c>
    </row>
    <row r="363" spans="5:10">
      <c r="E363" s="12">
        <f>IF(IF(ROW()=20,$C$11,$J362)&lt;=0,"",ROW()-19)</f>
        <v>0</v>
      </c>
      <c r="F363" s="9">
        <f>IF($E363="","",$G363+$H363+$I363)</f>
        <v>0</v>
      </c>
      <c r="G363" s="9">
        <f>IF($E363="","",ROUND(IF(ROW()=20,$C$11,$J362)*$C$6/12/100,2))</f>
        <v>0</v>
      </c>
      <c r="H363" s="9">
        <f>IF($E363="","",IF($C$12-$G363&gt;=IF(ROW()=20,$C$11,$J362),IF(ROW()=20,$C$11,$J362),$C$12-$G363))</f>
        <v>0</v>
      </c>
      <c r="I363" s="9">
        <f>IF($E363="","",MIN(IF(ROW()=20,$C$11,$J362)-$H363,IF(ROW()=20,$C$8,0)))</f>
        <v>0</v>
      </c>
      <c r="J363" s="9">
        <f>IF($E363="",IF(ROW()=20,0,$J362),IF(ROW()=20,$C$11,$J362)-$H363-$I363)</f>
        <v>0</v>
      </c>
    </row>
    <row r="364" spans="5:10">
      <c r="E364" s="12">
        <f>IF(IF(ROW()=20,$C$11,$J363)&lt;=0,"",ROW()-19)</f>
        <v>0</v>
      </c>
      <c r="F364" s="9">
        <f>IF($E364="","",$G364+$H364+$I364)</f>
        <v>0</v>
      </c>
      <c r="G364" s="9">
        <f>IF($E364="","",ROUND(IF(ROW()=20,$C$11,$J363)*$C$6/12/100,2))</f>
        <v>0</v>
      </c>
      <c r="H364" s="9">
        <f>IF($E364="","",IF($C$12-$G364&gt;=IF(ROW()=20,$C$11,$J363),IF(ROW()=20,$C$11,$J363),$C$12-$G364))</f>
        <v>0</v>
      </c>
      <c r="I364" s="9">
        <f>IF($E364="","",MIN(IF(ROW()=20,$C$11,$J363)-$H364,IF(ROW()=20,$C$8,0)))</f>
        <v>0</v>
      </c>
      <c r="J364" s="9">
        <f>IF($E364="",IF(ROW()=20,0,$J363),IF(ROW()=20,$C$11,$J363)-$H364-$I364)</f>
        <v>0</v>
      </c>
    </row>
    <row r="365" spans="5:10">
      <c r="E365" s="12">
        <f>IF(IF(ROW()=20,$C$11,$J364)&lt;=0,"",ROW()-19)</f>
        <v>0</v>
      </c>
      <c r="F365" s="9">
        <f>IF($E365="","",$G365+$H365+$I365)</f>
        <v>0</v>
      </c>
      <c r="G365" s="9">
        <f>IF($E365="","",ROUND(IF(ROW()=20,$C$11,$J364)*$C$6/12/100,2))</f>
        <v>0</v>
      </c>
      <c r="H365" s="9">
        <f>IF($E365="","",IF($C$12-$G365&gt;=IF(ROW()=20,$C$11,$J364),IF(ROW()=20,$C$11,$J364),$C$12-$G365))</f>
        <v>0</v>
      </c>
      <c r="I365" s="9">
        <f>IF($E365="","",MIN(IF(ROW()=20,$C$11,$J364)-$H365,IF(ROW()=20,$C$8,0)))</f>
        <v>0</v>
      </c>
      <c r="J365" s="9">
        <f>IF($E365="",IF(ROW()=20,0,$J364),IF(ROW()=20,$C$11,$J364)-$H365-$I365)</f>
        <v>0</v>
      </c>
    </row>
    <row r="366" spans="5:10">
      <c r="E366" s="12">
        <f>IF(IF(ROW()=20,$C$11,$J365)&lt;=0,"",ROW()-19)</f>
        <v>0</v>
      </c>
      <c r="F366" s="9">
        <f>IF($E366="","",$G366+$H366+$I366)</f>
        <v>0</v>
      </c>
      <c r="G366" s="9">
        <f>IF($E366="","",ROUND(IF(ROW()=20,$C$11,$J365)*$C$6/12/100,2))</f>
        <v>0</v>
      </c>
      <c r="H366" s="9">
        <f>IF($E366="","",IF($C$12-$G366&gt;=IF(ROW()=20,$C$11,$J365),IF(ROW()=20,$C$11,$J365),$C$12-$G366))</f>
        <v>0</v>
      </c>
      <c r="I366" s="9">
        <f>IF($E366="","",MIN(IF(ROW()=20,$C$11,$J365)-$H366,IF(ROW()=20,$C$8,0)))</f>
        <v>0</v>
      </c>
      <c r="J366" s="9">
        <f>IF($E366="",IF(ROW()=20,0,$J365),IF(ROW()=20,$C$11,$J365)-$H366-$I366)</f>
        <v>0</v>
      </c>
    </row>
    <row r="367" spans="5:10">
      <c r="E367" s="12">
        <f>IF(IF(ROW()=20,$C$11,$J366)&lt;=0,"",ROW()-19)</f>
        <v>0</v>
      </c>
      <c r="F367" s="9">
        <f>IF($E367="","",$G367+$H367+$I367)</f>
        <v>0</v>
      </c>
      <c r="G367" s="9">
        <f>IF($E367="","",ROUND(IF(ROW()=20,$C$11,$J366)*$C$6/12/100,2))</f>
        <v>0</v>
      </c>
      <c r="H367" s="9">
        <f>IF($E367="","",IF($C$12-$G367&gt;=IF(ROW()=20,$C$11,$J366),IF(ROW()=20,$C$11,$J366),$C$12-$G367))</f>
        <v>0</v>
      </c>
      <c r="I367" s="9">
        <f>IF($E367="","",MIN(IF(ROW()=20,$C$11,$J366)-$H367,IF(ROW()=20,$C$8,0)))</f>
        <v>0</v>
      </c>
      <c r="J367" s="9">
        <f>IF($E367="",IF(ROW()=20,0,$J366),IF(ROW()=20,$C$11,$J366)-$H367-$I367)</f>
        <v>0</v>
      </c>
    </row>
    <row r="368" spans="5:10">
      <c r="E368" s="12">
        <f>IF(IF(ROW()=20,$C$11,$J367)&lt;=0,"",ROW()-19)</f>
        <v>0</v>
      </c>
      <c r="F368" s="9">
        <f>IF($E368="","",$G368+$H368+$I368)</f>
        <v>0</v>
      </c>
      <c r="G368" s="9">
        <f>IF($E368="","",ROUND(IF(ROW()=20,$C$11,$J367)*$C$6/12/100,2))</f>
        <v>0</v>
      </c>
      <c r="H368" s="9">
        <f>IF($E368="","",IF($C$12-$G368&gt;=IF(ROW()=20,$C$11,$J367),IF(ROW()=20,$C$11,$J367),$C$12-$G368))</f>
        <v>0</v>
      </c>
      <c r="I368" s="9">
        <f>IF($E368="","",MIN(IF(ROW()=20,$C$11,$J367)-$H368,IF(ROW()=20,$C$8,0)))</f>
        <v>0</v>
      </c>
      <c r="J368" s="9">
        <f>IF($E368="",IF(ROW()=20,0,$J367),IF(ROW()=20,$C$11,$J367)-$H368-$I368)</f>
        <v>0</v>
      </c>
    </row>
    <row r="369" spans="5:10">
      <c r="E369" s="12">
        <f>IF(IF(ROW()=20,$C$11,$J368)&lt;=0,"",ROW()-19)</f>
        <v>0</v>
      </c>
      <c r="F369" s="9">
        <f>IF($E369="","",$G369+$H369+$I369)</f>
        <v>0</v>
      </c>
      <c r="G369" s="9">
        <f>IF($E369="","",ROUND(IF(ROW()=20,$C$11,$J368)*$C$6/12/100,2))</f>
        <v>0</v>
      </c>
      <c r="H369" s="9">
        <f>IF($E369="","",IF($C$12-$G369&gt;=IF(ROW()=20,$C$11,$J368),IF(ROW()=20,$C$11,$J368),$C$12-$G369))</f>
        <v>0</v>
      </c>
      <c r="I369" s="9">
        <f>IF($E369="","",MIN(IF(ROW()=20,$C$11,$J368)-$H369,IF(ROW()=20,$C$8,0)))</f>
        <v>0</v>
      </c>
      <c r="J369" s="9">
        <f>IF($E369="",IF(ROW()=20,0,$J368),IF(ROW()=20,$C$11,$J368)-$H369-$I369)</f>
        <v>0</v>
      </c>
    </row>
    <row r="370" spans="5:10">
      <c r="E370" s="12">
        <f>IF(IF(ROW()=20,$C$11,$J369)&lt;=0,"",ROW()-19)</f>
        <v>0</v>
      </c>
      <c r="F370" s="9">
        <f>IF($E370="","",$G370+$H370+$I370)</f>
        <v>0</v>
      </c>
      <c r="G370" s="9">
        <f>IF($E370="","",ROUND(IF(ROW()=20,$C$11,$J369)*$C$6/12/100,2))</f>
        <v>0</v>
      </c>
      <c r="H370" s="9">
        <f>IF($E370="","",IF($C$12-$G370&gt;=IF(ROW()=20,$C$11,$J369),IF(ROW()=20,$C$11,$J369),$C$12-$G370))</f>
        <v>0</v>
      </c>
      <c r="I370" s="9">
        <f>IF($E370="","",MIN(IF(ROW()=20,$C$11,$J369)-$H370,IF(ROW()=20,$C$8,0)))</f>
        <v>0</v>
      </c>
      <c r="J370" s="9">
        <f>IF($E370="",IF(ROW()=20,0,$J369),IF(ROW()=20,$C$11,$J369)-$H370-$I370)</f>
        <v>0</v>
      </c>
    </row>
    <row r="371" spans="5:10">
      <c r="E371" s="12">
        <f>IF(IF(ROW()=20,$C$11,$J370)&lt;=0,"",ROW()-19)</f>
        <v>0</v>
      </c>
      <c r="F371" s="9">
        <f>IF($E371="","",$G371+$H371+$I371)</f>
        <v>0</v>
      </c>
      <c r="G371" s="9">
        <f>IF($E371="","",ROUND(IF(ROW()=20,$C$11,$J370)*$C$6/12/100,2))</f>
        <v>0</v>
      </c>
      <c r="H371" s="9">
        <f>IF($E371="","",IF($C$12-$G371&gt;=IF(ROW()=20,$C$11,$J370),IF(ROW()=20,$C$11,$J370),$C$12-$G371))</f>
        <v>0</v>
      </c>
      <c r="I371" s="9">
        <f>IF($E371="","",MIN(IF(ROW()=20,$C$11,$J370)-$H371,IF(ROW()=20,$C$8,0)))</f>
        <v>0</v>
      </c>
      <c r="J371" s="9">
        <f>IF($E371="",IF(ROW()=20,0,$J370),IF(ROW()=20,$C$11,$J370)-$H371-$I371)</f>
        <v>0</v>
      </c>
    </row>
    <row r="372" spans="5:10">
      <c r="E372" s="12">
        <f>IF(IF(ROW()=20,$C$11,$J371)&lt;=0,"",ROW()-19)</f>
        <v>0</v>
      </c>
      <c r="F372" s="9">
        <f>IF($E372="","",$G372+$H372+$I372)</f>
        <v>0</v>
      </c>
      <c r="G372" s="9">
        <f>IF($E372="","",ROUND(IF(ROW()=20,$C$11,$J371)*$C$6/12/100,2))</f>
        <v>0</v>
      </c>
      <c r="H372" s="9">
        <f>IF($E372="","",IF($C$12-$G372&gt;=IF(ROW()=20,$C$11,$J371),IF(ROW()=20,$C$11,$J371),$C$12-$G372))</f>
        <v>0</v>
      </c>
      <c r="I372" s="9">
        <f>IF($E372="","",MIN(IF(ROW()=20,$C$11,$J371)-$H372,IF(ROW()=20,$C$8,0)))</f>
        <v>0</v>
      </c>
      <c r="J372" s="9">
        <f>IF($E372="",IF(ROW()=20,0,$J371),IF(ROW()=20,$C$11,$J371)-$H372-$I372)</f>
        <v>0</v>
      </c>
    </row>
    <row r="373" spans="5:10">
      <c r="E373" s="12">
        <f>IF(IF(ROW()=20,$C$11,$J372)&lt;=0,"",ROW()-19)</f>
        <v>0</v>
      </c>
      <c r="F373" s="9">
        <f>IF($E373="","",$G373+$H373+$I373)</f>
        <v>0</v>
      </c>
      <c r="G373" s="9">
        <f>IF($E373="","",ROUND(IF(ROW()=20,$C$11,$J372)*$C$6/12/100,2))</f>
        <v>0</v>
      </c>
      <c r="H373" s="9">
        <f>IF($E373="","",IF($C$12-$G373&gt;=IF(ROW()=20,$C$11,$J372),IF(ROW()=20,$C$11,$J372),$C$12-$G373))</f>
        <v>0</v>
      </c>
      <c r="I373" s="9">
        <f>IF($E373="","",MIN(IF(ROW()=20,$C$11,$J372)-$H373,IF(ROW()=20,$C$8,0)))</f>
        <v>0</v>
      </c>
      <c r="J373" s="9">
        <f>IF($E373="",IF(ROW()=20,0,$J372),IF(ROW()=20,$C$11,$J372)-$H373-$I373)</f>
        <v>0</v>
      </c>
    </row>
    <row r="374" spans="5:10">
      <c r="E374" s="12">
        <f>IF(IF(ROW()=20,$C$11,$J373)&lt;=0,"",ROW()-19)</f>
        <v>0</v>
      </c>
      <c r="F374" s="9">
        <f>IF($E374="","",$G374+$H374+$I374)</f>
        <v>0</v>
      </c>
      <c r="G374" s="9">
        <f>IF($E374="","",ROUND(IF(ROW()=20,$C$11,$J373)*$C$6/12/100,2))</f>
        <v>0</v>
      </c>
      <c r="H374" s="9">
        <f>IF($E374="","",IF($C$12-$G374&gt;=IF(ROW()=20,$C$11,$J373),IF(ROW()=20,$C$11,$J373),$C$12-$G374))</f>
        <v>0</v>
      </c>
      <c r="I374" s="9">
        <f>IF($E374="","",MIN(IF(ROW()=20,$C$11,$J373)-$H374,IF(ROW()=20,$C$8,0)))</f>
        <v>0</v>
      </c>
      <c r="J374" s="9">
        <f>IF($E374="",IF(ROW()=20,0,$J373),IF(ROW()=20,$C$11,$J373)-$H374-$I374)</f>
        <v>0</v>
      </c>
    </row>
    <row r="375" spans="5:10">
      <c r="E375" s="12">
        <f>IF(IF(ROW()=20,$C$11,$J374)&lt;=0,"",ROW()-19)</f>
        <v>0</v>
      </c>
      <c r="F375" s="9">
        <f>IF($E375="","",$G375+$H375+$I375)</f>
        <v>0</v>
      </c>
      <c r="G375" s="9">
        <f>IF($E375="","",ROUND(IF(ROW()=20,$C$11,$J374)*$C$6/12/100,2))</f>
        <v>0</v>
      </c>
      <c r="H375" s="9">
        <f>IF($E375="","",IF($C$12-$G375&gt;=IF(ROW()=20,$C$11,$J374),IF(ROW()=20,$C$11,$J374),$C$12-$G375))</f>
        <v>0</v>
      </c>
      <c r="I375" s="9">
        <f>IF($E375="","",MIN(IF(ROW()=20,$C$11,$J374)-$H375,IF(ROW()=20,$C$8,0)))</f>
        <v>0</v>
      </c>
      <c r="J375" s="9">
        <f>IF($E375="",IF(ROW()=20,0,$J374),IF(ROW()=20,$C$11,$J374)-$H375-$I375)</f>
        <v>0</v>
      </c>
    </row>
    <row r="376" spans="5:10">
      <c r="E376" s="12">
        <f>IF(IF(ROW()=20,$C$11,$J375)&lt;=0,"",ROW()-19)</f>
        <v>0</v>
      </c>
      <c r="F376" s="9">
        <f>IF($E376="","",$G376+$H376+$I376)</f>
        <v>0</v>
      </c>
      <c r="G376" s="9">
        <f>IF($E376="","",ROUND(IF(ROW()=20,$C$11,$J375)*$C$6/12/100,2))</f>
        <v>0</v>
      </c>
      <c r="H376" s="9">
        <f>IF($E376="","",IF($C$12-$G376&gt;=IF(ROW()=20,$C$11,$J375),IF(ROW()=20,$C$11,$J375),$C$12-$G376))</f>
        <v>0</v>
      </c>
      <c r="I376" s="9">
        <f>IF($E376="","",MIN(IF(ROW()=20,$C$11,$J375)-$H376,IF(ROW()=20,$C$8,0)))</f>
        <v>0</v>
      </c>
      <c r="J376" s="9">
        <f>IF($E376="",IF(ROW()=20,0,$J375),IF(ROW()=20,$C$11,$J375)-$H376-$I376)</f>
        <v>0</v>
      </c>
    </row>
    <row r="377" spans="5:10">
      <c r="E377" s="12">
        <f>IF(IF(ROW()=20,$C$11,$J376)&lt;=0,"",ROW()-19)</f>
        <v>0</v>
      </c>
      <c r="F377" s="9">
        <f>IF($E377="","",$G377+$H377+$I377)</f>
        <v>0</v>
      </c>
      <c r="G377" s="9">
        <f>IF($E377="","",ROUND(IF(ROW()=20,$C$11,$J376)*$C$6/12/100,2))</f>
        <v>0</v>
      </c>
      <c r="H377" s="9">
        <f>IF($E377="","",IF($C$12-$G377&gt;=IF(ROW()=20,$C$11,$J376),IF(ROW()=20,$C$11,$J376),$C$12-$G377))</f>
        <v>0</v>
      </c>
      <c r="I377" s="9">
        <f>IF($E377="","",MIN(IF(ROW()=20,$C$11,$J376)-$H377,IF(ROW()=20,$C$8,0)))</f>
        <v>0</v>
      </c>
      <c r="J377" s="9">
        <f>IF($E377="",IF(ROW()=20,0,$J376),IF(ROW()=20,$C$11,$J376)-$H377-$I377)</f>
        <v>0</v>
      </c>
    </row>
    <row r="378" spans="5:10">
      <c r="E378" s="12">
        <f>IF(IF(ROW()=20,$C$11,$J377)&lt;=0,"",ROW()-19)</f>
        <v>0</v>
      </c>
      <c r="F378" s="9">
        <f>IF($E378="","",$G378+$H378+$I378)</f>
        <v>0</v>
      </c>
      <c r="G378" s="9">
        <f>IF($E378="","",ROUND(IF(ROW()=20,$C$11,$J377)*$C$6/12/100,2))</f>
        <v>0</v>
      </c>
      <c r="H378" s="9">
        <f>IF($E378="","",IF($C$12-$G378&gt;=IF(ROW()=20,$C$11,$J377),IF(ROW()=20,$C$11,$J377),$C$12-$G378))</f>
        <v>0</v>
      </c>
      <c r="I378" s="9">
        <f>IF($E378="","",MIN(IF(ROW()=20,$C$11,$J377)-$H378,IF(ROW()=20,$C$8,0)))</f>
        <v>0</v>
      </c>
      <c r="J378" s="9">
        <f>IF($E378="",IF(ROW()=20,0,$J377),IF(ROW()=20,$C$11,$J377)-$H378-$I378)</f>
        <v>0</v>
      </c>
    </row>
    <row r="379" spans="5:10">
      <c r="E379" s="12">
        <f>IF(IF(ROW()=20,$C$11,$J378)&lt;=0,"",ROW()-19)</f>
        <v>0</v>
      </c>
      <c r="F379" s="9">
        <f>IF($E379="","",$G379+$H379+$I379)</f>
        <v>0</v>
      </c>
      <c r="G379" s="9">
        <f>IF($E379="","",ROUND(IF(ROW()=20,$C$11,$J378)*$C$6/12/100,2))</f>
        <v>0</v>
      </c>
      <c r="H379" s="9">
        <f>IF($E379="","",IF($C$12-$G379&gt;=IF(ROW()=20,$C$11,$J378),IF(ROW()=20,$C$11,$J378),$C$12-$G379))</f>
        <v>0</v>
      </c>
      <c r="I379" s="9">
        <f>IF($E379="","",MIN(IF(ROW()=20,$C$11,$J378)-$H379,IF(ROW()=20,$C$8,0)))</f>
        <v>0</v>
      </c>
      <c r="J379" s="9">
        <f>IF($E379="",IF(ROW()=20,0,$J378),IF(ROW()=20,$C$11,$J378)-$H379-$I379)</f>
        <v>0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showGridLines="0" workbookViewId="0"/>
  </sheetViews>
  <sheetFormatPr defaultRowHeight="15"/>
  <cols>
    <col min="1" max="1" width="3.7109375" customWidth="1"/>
    <col min="2" max="2" width="30.7109375" customWidth="1"/>
    <col min="3" max="3" width="10.7109375" customWidth="1"/>
    <col min="4" max="4" width="34.7109375" customWidth="1"/>
    <col min="5" max="5" width="10.7109375" customWidth="1"/>
    <col min="6" max="6" width="52.7109375" customWidth="1"/>
  </cols>
  <sheetData>
    <row r="1" spans="2:16" ht="26" customHeight="1">
      <c r="D1" s="1" t="s">
        <v>26</v>
      </c>
    </row>
    <row r="2" spans="2:16" ht="16" customHeight="1">
      <c r="D2" s="2" t="s">
        <v>27</v>
      </c>
      <c r="J2" s="2" t="s">
        <v>2</v>
      </c>
      <c r="M2" s="3" t="s">
        <v>3</v>
      </c>
      <c r="P2" s="3" t="s">
        <v>4</v>
      </c>
    </row>
    <row r="4" spans="2:16">
      <c r="B4" s="11" t="s">
        <v>28</v>
      </c>
      <c r="C4" s="11" t="s">
        <v>29</v>
      </c>
      <c r="D4" s="11" t="s">
        <v>30</v>
      </c>
      <c r="E4" s="11" t="s">
        <v>31</v>
      </c>
      <c r="F4" s="11" t="s">
        <v>32</v>
      </c>
    </row>
    <row r="5" spans="2:16">
      <c r="B5" s="13" t="s">
        <v>33</v>
      </c>
      <c r="C5" s="14">
        <v>6</v>
      </c>
      <c r="D5" s="13" t="s">
        <v>34</v>
      </c>
      <c r="E5" s="14">
        <v>20</v>
      </c>
      <c r="F5" s="15" t="s">
        <v>35</v>
      </c>
    </row>
    <row r="6" spans="2:16">
      <c r="B6" s="13" t="s">
        <v>36</v>
      </c>
      <c r="C6" s="14">
        <v>6</v>
      </c>
      <c r="D6" s="13" t="s">
        <v>37</v>
      </c>
      <c r="E6" s="14">
        <v>20</v>
      </c>
      <c r="F6" s="15" t="s">
        <v>38</v>
      </c>
    </row>
    <row r="7" spans="2:16">
      <c r="B7" s="13" t="s">
        <v>39</v>
      </c>
      <c r="C7" s="14">
        <v>2</v>
      </c>
      <c r="D7" s="13" t="s">
        <v>40</v>
      </c>
      <c r="E7" s="14">
        <v>20</v>
      </c>
      <c r="F7" s="15" t="s">
        <v>41</v>
      </c>
    </row>
    <row r="8" spans="2:16">
      <c r="B8" s="13" t="s">
        <v>42</v>
      </c>
      <c r="C8" s="14">
        <v>3</v>
      </c>
      <c r="D8" s="13" t="s">
        <v>40</v>
      </c>
      <c r="E8" s="14">
        <v>20</v>
      </c>
      <c r="F8" s="15" t="s">
        <v>43</v>
      </c>
    </row>
    <row r="10" spans="2:16">
      <c r="B10" s="15" t="s">
        <v>44</v>
      </c>
      <c r="C10" s="15"/>
      <c r="D10" s="15"/>
      <c r="E10" s="15"/>
      <c r="F10" s="15"/>
    </row>
    <row r="11" spans="2:16">
      <c r="B11" s="15"/>
      <c r="C11" s="15"/>
      <c r="D11" s="15"/>
      <c r="E11" s="15"/>
      <c r="F11" s="15"/>
    </row>
    <row r="12" spans="2:16">
      <c r="B12" s="15"/>
      <c r="C12" s="15"/>
      <c r="D12" s="15"/>
      <c r="E12" s="15"/>
      <c r="F12" s="15"/>
    </row>
  </sheetData>
  <sheetProtection sheet="1" objects="1" scenarios="1" formatColumns="0" formatRows="0" sort="0" autoFilter="0"/>
  <mergeCells count="1">
    <mergeCell ref="B10:F12"/>
  </mergeCell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Ипотека</vt:lpstr>
      <vt:lpstr>Данные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Ипотека с господдержкой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2026-09-16T17:18:04Z</dcterms:created>
  <dcterms:modified xsi:type="dcterms:W3CDTF">2026-09-16T17:18:04Z</dcterms:modified>
  <cp:category>Финансы</cp:category>
</cp:coreProperties>
</file>